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X Web\Desktop\اسبوعي 14-18\"/>
    </mc:Choice>
  </mc:AlternateContent>
  <bookViews>
    <workbookView xWindow="-120" yWindow="-120" windowWidth="29040" windowHeight="15720" tabRatio="838"/>
  </bookViews>
  <sheets>
    <sheet name="تداولات سوق العراق للاوراق الما" sheetId="73" r:id="rId1"/>
    <sheet name="نشرة ISX-OTC" sheetId="81" r:id="rId2"/>
    <sheet name="تداولات غير العراقيين- شراء" sheetId="55" r:id="rId3"/>
    <sheet name="تداولات غير العراقين 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80" i="73" l="1"/>
  <c r="M80" i="73"/>
  <c r="K30" i="73"/>
  <c r="L30" i="73"/>
  <c r="M30" i="73"/>
  <c r="K34" i="73"/>
  <c r="L34" i="73"/>
  <c r="M34" i="73"/>
  <c r="K80" i="73"/>
  <c r="K29" i="77" l="1"/>
  <c r="L29" i="77"/>
  <c r="M29" i="77"/>
  <c r="K35" i="77"/>
  <c r="L35" i="77"/>
  <c r="M35" i="77"/>
  <c r="K51" i="77"/>
  <c r="L51" i="77"/>
  <c r="M51" i="77"/>
  <c r="K57" i="77"/>
  <c r="L57" i="77"/>
  <c r="M57" i="77"/>
  <c r="K61" i="77"/>
  <c r="L61" i="77"/>
  <c r="M61" i="77"/>
  <c r="K25" i="77"/>
  <c r="L25" i="77"/>
  <c r="M25" i="77"/>
  <c r="K21" i="76"/>
  <c r="L21" i="76"/>
  <c r="M21" i="76"/>
  <c r="K17" i="76"/>
  <c r="L17" i="76"/>
  <c r="M17" i="76"/>
  <c r="K11" i="76"/>
  <c r="L11" i="76"/>
  <c r="M11" i="76"/>
  <c r="K7" i="76"/>
  <c r="L7" i="76"/>
  <c r="M7" i="76"/>
  <c r="K16" i="79"/>
  <c r="L16" i="79"/>
  <c r="L20" i="79" s="1"/>
  <c r="M16" i="79"/>
  <c r="M20" i="79" s="1"/>
  <c r="K8" i="79"/>
  <c r="L8" i="79"/>
  <c r="M8" i="79"/>
  <c r="K22" i="76" l="1"/>
  <c r="M22" i="76"/>
  <c r="L22" i="76"/>
  <c r="K20" i="79"/>
  <c r="F15" i="56"/>
  <c r="E15" i="56"/>
  <c r="D15" i="56"/>
  <c r="F12" i="56"/>
  <c r="E12" i="56"/>
  <c r="D12" i="56"/>
  <c r="F9" i="56"/>
  <c r="E9" i="56"/>
  <c r="D9" i="56"/>
  <c r="F6" i="56"/>
  <c r="F16" i="56" s="1"/>
  <c r="E6" i="56"/>
  <c r="E16" i="56" s="1"/>
  <c r="D6" i="56"/>
  <c r="D16" i="56" s="1"/>
  <c r="F11" i="55"/>
  <c r="E11" i="55"/>
  <c r="D11" i="55"/>
  <c r="F8" i="55"/>
  <c r="F12" i="55" s="1"/>
  <c r="E8" i="55"/>
  <c r="E12" i="55" s="1"/>
  <c r="D8" i="55"/>
  <c r="D12" i="55" s="1"/>
  <c r="K26" i="73" l="1"/>
  <c r="L26" i="73"/>
  <c r="M26" i="73"/>
  <c r="K21" i="77" l="1"/>
  <c r="K62" i="77" s="1"/>
  <c r="L21" i="77"/>
  <c r="L62" i="77" s="1"/>
  <c r="M21" i="77"/>
  <c r="M62" i="77" s="1"/>
  <c r="K79" i="73" l="1"/>
  <c r="L79" i="73"/>
  <c r="M79" i="73"/>
  <c r="K75" i="73" l="1"/>
  <c r="L75" i="73"/>
  <c r="M75" i="73"/>
  <c r="K43" i="73" l="1"/>
  <c r="L43" i="73"/>
  <c r="M43" i="73"/>
  <c r="K66" i="73" l="1"/>
  <c r="L66" i="73"/>
  <c r="M66" i="73"/>
</calcChain>
</file>

<file path=xl/sharedStrings.xml><?xml version="1.0" encoding="utf-8"?>
<sst xmlns="http://schemas.openxmlformats.org/spreadsheetml/2006/main" count="1315" uniqueCount="448">
  <si>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</si>
  <si>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</si>
  <si>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</si>
  <si>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</si>
  <si>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</si>
  <si>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</si>
  <si>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</si>
  <si>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</si>
  <si>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</si>
  <si>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</si>
  <si>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</si>
  <si>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</si>
  <si>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</si>
  <si>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</si>
  <si>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</si>
  <si>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</si>
  <si>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</si>
  <si>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</si>
  <si>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</si>
  <si>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</si>
  <si>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</si>
  <si>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</si>
  <si>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</si>
  <si>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</si>
  <si>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</si>
  <si>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</si>
  <si>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</si>
  <si>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</si>
  <si>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</si>
  <si>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</si>
  <si>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</si>
  <si>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</si>
  <si>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</si>
  <si>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</si>
  <si>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</si>
  <si>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</si>
  <si>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</si>
  <si>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</si>
  <si>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</si>
  <si>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</si>
  <si>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</si>
  <si>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</si>
  <si>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</si>
  <si>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</si>
  <si>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</si>
  <si>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</si>
  <si>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</si>
  <si>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</si>
  <si>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</si>
  <si>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</si>
  <si>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</si>
  <si>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</si>
  <si>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</si>
  <si>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</si>
  <si>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</si>
  <si>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</si>
  <si>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</si>
  <si>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</si>
  <si>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</si>
  <si>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</si>
  <si>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</si>
  <si>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</si>
  <si>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</si>
  <si>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</si>
  <si>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</si>
  <si>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</si>
  <si>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</si>
  <si>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</si>
  <si>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</si>
  <si>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</si>
  <si>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</si>
  <si>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</si>
  <si>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</si>
  <si>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</si>
  <si>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</si>
  <si>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</si>
  <si>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</si>
  <si>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</si>
  <si>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</si>
  <si>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</si>
  <si>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</si>
  <si>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</si>
  <si>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</si>
  <si>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</si>
  <si>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</si>
  <si>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</si>
  <si>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</si>
  <si>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</si>
  <si>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</si>
  <si>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</si>
  <si>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</si>
  <si>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</si>
  <si>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</si>
  <si>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</si>
  <si>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</si>
  <si>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</si>
  <si>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</si>
  <si>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</si>
  <si>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</si>
  <si>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</si>
  <si>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</si>
  <si>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</si>
  <si>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</si>
  <si>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</si>
  <si>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</si>
  <si>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</si>
  <si>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</si>
  <si>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</si>
  <si>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</si>
  <si>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</si>
  <si>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</si>
  <si>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</si>
  <si>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</si>
  <si>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</si>
  <si>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</si>
  <si>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</si>
  <si>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</si>
  <si>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</si>
  <si>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</si>
  <si>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</si>
  <si>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</si>
  <si>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</si>
  <si>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</si>
  <si>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</si>
  <si>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</si>
  <si>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</si>
  <si>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</si>
  <si>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</si>
  <si>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</si>
  <si>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</si>
  <si>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</si>
  <si>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</si>
  <si>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</si>
  <si>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</si>
  <si>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</si>
  <si>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</si>
  <si>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</si>
  <si>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</si>
  <si>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</si>
  <si>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</si>
  <si>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</si>
  <si>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</si>
  <si>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</si>
  <si>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</si>
  <si>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</si>
  <si>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</si>
  <si>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</si>
  <si>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</si>
  <si>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</si>
  <si>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</si>
  <si>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</si>
  <si>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</si>
  <si>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</si>
  <si>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</si>
  <si>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</si>
  <si>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</si>
  <si>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</si>
  <si>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</si>
  <si>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</si>
  <si>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</si>
  <si>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</si>
  <si>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</si>
  <si>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</si>
  <si>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</si>
  <si>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</si>
  <si>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</si>
  <si>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</si>
  <si>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</si>
  <si>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</si>
  <si>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</si>
  <si>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</si>
  <si>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</si>
  <si>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</si>
  <si>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</si>
  <si>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</si>
  <si>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</si>
  <si>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</si>
  <si>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</si>
  <si>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</si>
  <si>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</si>
  <si>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</si>
  <si>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</si>
  <si>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</si>
  <si>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</si>
  <si>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</si>
  <si>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</si>
  <si>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</si>
  <si>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</si>
  <si>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</si>
  <si>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</si>
  <si>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</si>
  <si>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</si>
  <si>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</si>
  <si>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</si>
  <si>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</si>
  <si>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</si>
  <si>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</si>
  <si>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</si>
  <si>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</si>
  <si>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</si>
  <si>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</si>
  <si>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</si>
  <si>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</si>
  <si>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</si>
  <si>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</si>
  <si>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</si>
  <si>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</si>
  <si>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</si>
  <si>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</si>
  <si>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</si>
  <si>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</si>
  <si>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</si>
  <si>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</si>
  <si>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</si>
  <si>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</si>
  <si>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</si>
  <si>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</si>
  <si>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</si>
  <si>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</si>
  <si>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</si>
  <si>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</si>
  <si>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</si>
  <si>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</si>
  <si>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</si>
  <si>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</si>
  <si>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</si>
  <si>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</si>
  <si>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</si>
  <si>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</si>
  <si>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</si>
  <si>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</si>
  <si>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</si>
  <si>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</si>
  <si>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</si>
  <si>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</si>
  <si>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</si>
  <si>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</si>
  <si>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</si>
  <si>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</si>
  <si>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</si>
  <si>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</si>
  <si>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</si>
  <si>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</si>
  <si>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</si>
  <si>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</si>
  <si>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</si>
  <si>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</si>
  <si>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</si>
  <si>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</si>
  <si>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</si>
  <si>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</si>
  <si>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</si>
  <si>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</si>
  <si>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</si>
  <si>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</si>
  <si>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</si>
  <si>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</si>
  <si>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</si>
  <si>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</si>
  <si>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</si>
  <si>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</si>
  <si>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</si>
  <si>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</si>
  <si>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</si>
  <si>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</si>
  <si>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</si>
  <si>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</si>
  <si>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</si>
  <si>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</si>
  <si>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</si>
  <si>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</si>
  <si>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</si>
  <si>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</si>
  <si>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</si>
  <si>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</si>
  <si>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</si>
  <si>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</si>
  <si>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</si>
  <si>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</si>
  <si>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</si>
  <si>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</si>
  <si>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</si>
  <si>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</si>
  <si>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</si>
  <si>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</si>
  <si>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</si>
  <si>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</si>
  <si>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</si>
  <si>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</si>
  <si>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</si>
  <si>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</si>
  <si>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</si>
  <si>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</si>
  <si>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</si>
  <si>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</si>
  <si>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</si>
  <si>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</si>
  <si>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</si>
  <si>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</si>
  <si>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</si>
  <si>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</si>
  <si>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</si>
  <si>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</si>
  <si>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</si>
  <si>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</si>
  <si>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</si>
  <si>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</si>
  <si>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</si>
  <si>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</si>
  <si>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</si>
  <si>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</si>
  <si>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</si>
  <si>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</si>
  <si>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</si>
  <si>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</si>
  <si>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</si>
  <si>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</si>
  <si>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</si>
  <si>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</si>
  <si>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</si>
  <si>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</si>
  <si>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</si>
  <si>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</si>
  <si>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</si>
  <si>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</si>
  <si>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</si>
  <si>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</si>
  <si>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</si>
  <si>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</si>
  <si>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</si>
  <si>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</si>
  <si>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</si>
  <si>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</si>
  <si>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</si>
  <si>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</si>
  <si>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</si>
  <si>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</si>
  <si>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</si>
  <si>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</si>
  <si>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</si>
  <si>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</si>
  <si>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</si>
  <si>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</si>
  <si>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</si>
  <si>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</si>
  <si>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</si>
  <si>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</si>
  <si>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</si>
  <si>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</si>
  <si>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</si>
  <si>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</si>
  <si>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</si>
  <si>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</si>
  <si>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</si>
  <si>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</si>
  <si>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</si>
  <si>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</si>
  <si>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</si>
  <si>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</si>
  <si>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</si>
  <si>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</si>
  <si>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</si>
  <si>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</si>
  <si>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</si>
  <si>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</si>
  <si>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</si>
  <si>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</si>
  <si>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</si>
  <si>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</si>
  <si>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</si>
  <si>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</si>
  <si>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</si>
  <si>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</si>
  <si>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</si>
  <si>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</si>
  <si>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</si>
  <si>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</si>
  <si>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</si>
  <si>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</si>
  <si>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>المصرف المتحد للاستثمار</t>
  </si>
  <si>
    <t>مصرف الموصل</t>
  </si>
  <si>
    <t xml:space="preserve">الوطنية الاستثمارات السياحية </t>
  </si>
  <si>
    <t>Service Sector</t>
  </si>
  <si>
    <t xml:space="preserve">المصرف الدولي الاسلامي </t>
  </si>
  <si>
    <t>ـــــ</t>
  </si>
  <si>
    <t xml:space="preserve">الأمين للتأمين </t>
  </si>
  <si>
    <t xml:space="preserve">البادية للنقل العام </t>
  </si>
  <si>
    <t xml:space="preserve">الامين للاستثمارات العقارية </t>
  </si>
  <si>
    <t>مجموع  قطاع الخدمات</t>
  </si>
  <si>
    <t>الصناعات المعدنية والدراجات</t>
  </si>
  <si>
    <t>فندق أشور</t>
  </si>
  <si>
    <t>صناعة المواد الانشائية الحديثة</t>
  </si>
  <si>
    <t xml:space="preserve">الخازر لانتاج المواد الانشائية 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</si>
  <si>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</si>
  <si>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</si>
  <si>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</si>
  <si>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</si>
  <si>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</si>
  <si>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</si>
  <si>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</si>
  <si>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>الوطنية لصناعات الاثاث المنزلي</t>
  </si>
  <si>
    <t xml:space="preserve">     2025/9/18- 2025/9/14 تقرير التداول الأسبوعي </t>
  </si>
  <si>
    <t>Weekly Trading Report 14/9/2025 - 18/9/2025</t>
  </si>
  <si>
    <t xml:space="preserve">     2025/9/18 - 2025/9/14 ISX-OTC تقرير التداول الأسبوعي /المنصة     </t>
  </si>
  <si>
    <t xml:space="preserve">Over The Counter Platform (OTC) Weekly Trading Report 14/9/2025 - 18/9/2025 </t>
  </si>
  <si>
    <t xml:space="preserve"> أسعار الاغلاق لاسهم الشركات المساهمة المدرجة للفترة 2025/9/14 - 2025/9/18</t>
  </si>
  <si>
    <t>Closing prices for the  listed companies from 14/9/2025 - 18/9/2025</t>
  </si>
  <si>
    <t>14/9/2025</t>
  </si>
  <si>
    <t>15/9/2025</t>
  </si>
  <si>
    <t>16/9/2025</t>
  </si>
  <si>
    <t>17/9/2025</t>
  </si>
  <si>
    <t>18/9/2025</t>
  </si>
  <si>
    <t>2025/9/18 - 2025/9/14 تقرير التداول الأسبوعي /المنصة الثالثة</t>
  </si>
  <si>
    <t xml:space="preserve">Undisclosed Platform Weekly Trading Report 14/9/2025 - 18/9/2025            </t>
  </si>
  <si>
    <t>2025/9/18- 2025/9/14 تقرير التداول الأسبوعي / المنصة الثانية</t>
  </si>
  <si>
    <t xml:space="preserve">Second Platform Weekly Trading Report 14/9/2025 - 18/9/2025 </t>
  </si>
  <si>
    <t xml:space="preserve">      2025/9/18 - 2025/9/14 تقرير التداول الأسبوعي / المنصة النظامية</t>
  </si>
  <si>
    <t xml:space="preserve">   Weekly Trading Report / Regular 14/9/2025 - 18/9/2025 </t>
  </si>
  <si>
    <t xml:space="preserve">النخبة للمقاولات العامة </t>
  </si>
  <si>
    <t xml:space="preserve">دار السلام للتأمين </t>
  </si>
  <si>
    <t>الوطنية للاستثمارات السياحية</t>
  </si>
  <si>
    <t>بغداد لمواد التغليف</t>
  </si>
  <si>
    <t>التقرير الاسبوعي لتداول الاسهم المشتراة لغير العراقيين في السوق النظامي 2025/9/14 - 2025/9/18</t>
  </si>
  <si>
    <t>Non-Iraqi Weekly Trading Report (Buy) 14/9/2025 - 18/9/2025</t>
  </si>
  <si>
    <t xml:space="preserve">الاسهم المتداولة  </t>
  </si>
  <si>
    <t>Company Names</t>
  </si>
  <si>
    <t xml:space="preserve">مصرف بغداد </t>
  </si>
  <si>
    <t>Bank Of Baghdad</t>
  </si>
  <si>
    <t xml:space="preserve">المصرف الاهلي العراقي </t>
  </si>
  <si>
    <t xml:space="preserve">National Bank Of Iraq </t>
  </si>
  <si>
    <t>Al-Mansour Bank</t>
  </si>
  <si>
    <t>Total Bank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</si>
  <si>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</si>
  <si>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</si>
  <si>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</si>
  <si>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</si>
  <si>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</si>
  <si>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</si>
  <si>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</si>
  <si>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>التقرير الاسبوعي لتداول الاسهم المباعة من غير العراقيين في السوق النظامي 2025/9/14 - 2025/9/18</t>
  </si>
  <si>
    <t>Non-Iraqi Weekly Trading Report (Sell)  14/9/2025- 18/9/2025</t>
  </si>
  <si>
    <t>Baghdad Passengers Transport</t>
  </si>
  <si>
    <t xml:space="preserve">مجموع قطاع الخدمات </t>
  </si>
  <si>
    <t>Total Service sector</t>
  </si>
  <si>
    <t xml:space="preserve">قطاع الصناعة </t>
  </si>
  <si>
    <t>الفلوجة لانتاج المواد الانشائية</t>
  </si>
  <si>
    <t xml:space="preserve">مجموع قطاع الصناعة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</si>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</sst>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</numFmts>
  <fonts count="96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2060"/>
      <name val="Arial"/>
      <family val="2"/>
      <charset val="178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2"/>
      <color rgb="FF002060"/>
      <name val="Arial"/>
      <family val="2"/>
    </font>
    <font>
      <b/>
      <sz val="11"/>
      <color rgb="FF002060"/>
      <name val="Arial"/>
      <family val="2"/>
    </font>
    <font>
      <i/>
      <sz val="10"/>
      <name val="Calibri"/>
      <family val="2"/>
      <scheme val="minor"/>
    </font>
    <font>
      <b/>
      <sz val="11"/>
      <color rgb="FF002060"/>
      <name val="Calibri"/>
      <family val="2"/>
    </font>
    <font>
      <b/>
      <sz val="11"/>
      <color rgb="FF002060"/>
      <name val="Calibri"/>
      <family val="2"/>
      <charset val="178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charset val="178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2"/>
      <color rgb="FF002060"/>
      <name val="Calibri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b/>
      <sz val="16"/>
      <color rgb="FF00206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/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64"/>
      </bottom>
      <diagonal/>
    </border>
    <border>
      <left/>
      <right/>
      <top style="thin">
        <color indexed="18"/>
      </top>
      <bottom style="thin">
        <color indexed="64"/>
      </bottom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34" applyNumberFormat="0" applyAlignment="0" applyProtection="0"/>
    <xf numFmtId="0" fontId="41" fillId="50" borderId="34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34" applyNumberFormat="0" applyAlignment="0" applyProtection="0"/>
    <xf numFmtId="0" fontId="42" fillId="51" borderId="35" applyNumberFormat="0" applyAlignment="0" applyProtection="0"/>
    <xf numFmtId="0" fontId="43" fillId="51" borderId="35" applyNumberFormat="0" applyAlignment="0" applyProtection="0"/>
    <xf numFmtId="0" fontId="21" fillId="21" borderId="2" applyNumberFormat="0" applyAlignment="0" applyProtection="0"/>
    <xf numFmtId="0" fontId="43" fillId="51" borderId="35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36" applyNumberFormat="0" applyFill="0" applyAlignment="0" applyProtection="0"/>
    <xf numFmtId="0" fontId="49" fillId="0" borderId="36" applyNumberFormat="0" applyFill="0" applyAlignment="0" applyProtection="0"/>
    <xf numFmtId="0" fontId="24" fillId="0" borderId="3" applyNumberFormat="0" applyFill="0" applyAlignment="0" applyProtection="0"/>
    <xf numFmtId="0" fontId="49" fillId="0" borderId="36" applyNumberFormat="0" applyFill="0" applyAlignment="0" applyProtection="0"/>
    <xf numFmtId="0" fontId="50" fillId="0" borderId="37" applyNumberFormat="0" applyFill="0" applyAlignment="0" applyProtection="0"/>
    <xf numFmtId="0" fontId="51" fillId="0" borderId="37" applyNumberFormat="0" applyFill="0" applyAlignment="0" applyProtection="0"/>
    <xf numFmtId="0" fontId="25" fillId="0" borderId="4" applyNumberFormat="0" applyFill="0" applyAlignment="0" applyProtection="0"/>
    <xf numFmtId="0" fontId="51" fillId="0" borderId="37" applyNumberFormat="0" applyFill="0" applyAlignment="0" applyProtection="0"/>
    <xf numFmtId="0" fontId="52" fillId="0" borderId="38" applyNumberFormat="0" applyFill="0" applyAlignment="0" applyProtection="0"/>
    <xf numFmtId="0" fontId="53" fillId="0" borderId="38" applyNumberFormat="0" applyFill="0" applyAlignment="0" applyProtection="0"/>
    <xf numFmtId="0" fontId="17" fillId="0" borderId="5" applyNumberFormat="0" applyFill="0" applyAlignment="0" applyProtection="0"/>
    <xf numFmtId="0" fontId="53" fillId="0" borderId="38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34" applyNumberFormat="0" applyAlignment="0" applyProtection="0"/>
    <xf numFmtId="0" fontId="55" fillId="53" borderId="34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34" applyNumberFormat="0" applyAlignment="0" applyProtection="0"/>
    <xf numFmtId="0" fontId="56" fillId="0" borderId="39" applyNumberFormat="0" applyFill="0" applyAlignment="0" applyProtection="0"/>
    <xf numFmtId="0" fontId="57" fillId="0" borderId="39" applyNumberFormat="0" applyFill="0" applyAlignment="0" applyProtection="0"/>
    <xf numFmtId="0" fontId="27" fillId="0" borderId="6" applyNumberFormat="0" applyFill="0" applyAlignment="0" applyProtection="0"/>
    <xf numFmtId="0" fontId="57" fillId="0" borderId="39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40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40" applyNumberFormat="0" applyFont="0" applyAlignment="0" applyProtection="0"/>
    <xf numFmtId="0" fontId="34" fillId="55" borderId="40" applyNumberFormat="0" applyFont="0" applyAlignment="0" applyProtection="0"/>
    <xf numFmtId="0" fontId="61" fillId="50" borderId="41" applyNumberFormat="0" applyAlignment="0" applyProtection="0"/>
    <xf numFmtId="0" fontId="62" fillId="50" borderId="41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41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42" applyNumberFormat="0" applyFill="0" applyAlignment="0" applyProtection="0"/>
    <xf numFmtId="0" fontId="66" fillId="0" borderId="42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42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40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40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40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40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40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40" applyNumberFormat="0" applyFont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6" fillId="7" borderId="69" applyNumberFormat="0" applyAlignment="0" applyProtection="0"/>
    <xf numFmtId="0" fontId="20" fillId="20" borderId="69" applyNumberForma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6" fillId="7" borderId="69" applyNumberFormat="0" applyAlignment="0" applyProtection="0"/>
    <xf numFmtId="0" fontId="20" fillId="20" borderId="69" applyNumberForma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40" applyNumberFormat="0" applyFont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40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40" applyNumberFormat="0" applyFont="0" applyAlignment="0" applyProtection="0"/>
    <xf numFmtId="0" fontId="92" fillId="0" borderId="0"/>
    <xf numFmtId="43" fontId="92" fillId="0" borderId="0" applyFont="0" applyFill="0" applyBorder="0" applyAlignment="0" applyProtection="0"/>
  </cellStyleXfs>
  <cellXfs count="315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1" fontId="71" fillId="56" borderId="10" xfId="0" applyNumberFormat="1" applyFont="1" applyFill="1" applyBorder="1" applyAlignment="1">
      <alignment horizontal="center" vertical="center" wrapText="1"/>
    </xf>
    <xf numFmtId="0" fontId="73" fillId="0" borderId="0" xfId="0" applyFont="1"/>
    <xf numFmtId="0" fontId="74" fillId="56" borderId="10" xfId="0" applyFont="1" applyFill="1" applyBorder="1" applyAlignment="1">
      <alignment horizontal="center" vertical="center"/>
    </xf>
    <xf numFmtId="0" fontId="71" fillId="56" borderId="10" xfId="0" applyFont="1" applyFill="1" applyBorder="1" applyAlignment="1">
      <alignment horizontal="center" vertical="center" wrapText="1"/>
    </xf>
    <xf numFmtId="4" fontId="71" fillId="56" borderId="10" xfId="0" applyNumberFormat="1" applyFont="1" applyFill="1" applyBorder="1" applyAlignment="1">
      <alignment horizontal="center" vertical="center" wrapText="1"/>
    </xf>
    <xf numFmtId="0" fontId="74" fillId="56" borderId="10" xfId="0" applyFont="1" applyFill="1" applyBorder="1" applyAlignment="1">
      <alignment horizontal="center" vertical="center" wrapText="1"/>
    </xf>
    <xf numFmtId="0" fontId="74" fillId="57" borderId="10" xfId="0" applyFont="1" applyFill="1" applyBorder="1" applyAlignment="1">
      <alignment horizontal="right" vertical="center" wrapText="1"/>
    </xf>
    <xf numFmtId="0" fontId="74" fillId="57" borderId="11" xfId="0" applyFont="1" applyFill="1" applyBorder="1" applyAlignment="1">
      <alignment vertical="center" wrapText="1"/>
    </xf>
    <xf numFmtId="0" fontId="74" fillId="57" borderId="10" xfId="0" applyFont="1" applyFill="1" applyBorder="1" applyAlignment="1">
      <alignment vertical="center" wrapText="1"/>
    </xf>
    <xf numFmtId="0" fontId="74" fillId="0" borderId="10" xfId="0" applyFont="1" applyFill="1" applyBorder="1" applyAlignment="1">
      <alignment horizontal="right" vertical="center"/>
    </xf>
    <xf numFmtId="0" fontId="74" fillId="57" borderId="12" xfId="0" applyFont="1" applyFill="1" applyBorder="1" applyAlignment="1">
      <alignment horizontal="right" vertical="center" wrapText="1"/>
    </xf>
    <xf numFmtId="0" fontId="74" fillId="56" borderId="13" xfId="0" applyFont="1" applyFill="1" applyBorder="1" applyAlignment="1">
      <alignment horizontal="center" vertical="center"/>
    </xf>
    <xf numFmtId="0" fontId="71" fillId="56" borderId="13" xfId="0" applyFont="1" applyFill="1" applyBorder="1" applyAlignment="1">
      <alignment horizontal="center" vertical="center" wrapText="1"/>
    </xf>
    <xf numFmtId="4" fontId="71" fillId="56" borderId="13" xfId="0" applyNumberFormat="1" applyFont="1" applyFill="1" applyBorder="1" applyAlignment="1">
      <alignment horizontal="center" vertical="center" wrapText="1"/>
    </xf>
    <xf numFmtId="1" fontId="71" fillId="56" borderId="13" xfId="0" applyNumberFormat="1" applyFont="1" applyFill="1" applyBorder="1" applyAlignment="1">
      <alignment horizontal="center" vertical="center" wrapText="1"/>
    </xf>
    <xf numFmtId="0" fontId="74" fillId="58" borderId="14" xfId="160" applyFont="1" applyFill="1" applyBorder="1" applyAlignment="1">
      <alignment vertical="center"/>
    </xf>
    <xf numFmtId="0" fontId="74" fillId="58" borderId="15" xfId="160" applyFont="1" applyFill="1" applyBorder="1" applyAlignment="1">
      <alignment vertical="center"/>
    </xf>
    <xf numFmtId="0" fontId="74" fillId="59" borderId="11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74" fillId="0" borderId="10" xfId="0" applyFont="1" applyFill="1" applyBorder="1" applyAlignment="1">
      <alignment horizontal="left" vertical="center"/>
    </xf>
    <xf numFmtId="166" fontId="74" fillId="0" borderId="15" xfId="0" applyNumberFormat="1" applyFont="1" applyBorder="1" applyAlignment="1">
      <alignment horizontal="center" vertical="center"/>
    </xf>
    <xf numFmtId="165" fontId="74" fillId="0" borderId="10" xfId="0" applyNumberFormat="1" applyFont="1" applyBorder="1" applyAlignment="1">
      <alignment horizontal="center" vertical="center"/>
    </xf>
    <xf numFmtId="3" fontId="74" fillId="58" borderId="10" xfId="0" applyNumberFormat="1" applyFont="1" applyFill="1" applyBorder="1" applyAlignment="1">
      <alignment horizontal="center" vertical="center"/>
    </xf>
    <xf numFmtId="0" fontId="74" fillId="0" borderId="10" xfId="0" applyFont="1" applyBorder="1" applyAlignment="1">
      <alignment horizontal="center" vertical="center"/>
    </xf>
    <xf numFmtId="0" fontId="74" fillId="58" borderId="10" xfId="0" applyFont="1" applyFill="1" applyBorder="1" applyAlignment="1">
      <alignment horizontal="left" vertical="center"/>
    </xf>
    <xf numFmtId="1" fontId="74" fillId="58" borderId="43" xfId="114" applyNumberFormat="1" applyFont="1" applyFill="1" applyBorder="1" applyAlignment="1">
      <alignment horizontal="left" vertical="center"/>
    </xf>
    <xf numFmtId="1" fontId="74" fillId="59" borderId="10" xfId="0" applyNumberFormat="1" applyFont="1" applyFill="1" applyBorder="1" applyAlignment="1">
      <alignment horizontal="center" vertical="center"/>
    </xf>
    <xf numFmtId="3" fontId="74" fillId="59" borderId="10" xfId="0" applyNumberFormat="1" applyFont="1" applyFill="1" applyBorder="1" applyAlignment="1">
      <alignment horizontal="center" vertical="center"/>
    </xf>
    <xf numFmtId="0" fontId="74" fillId="59" borderId="10" xfId="0" applyFont="1" applyFill="1" applyBorder="1" applyAlignment="1">
      <alignment vertical="center"/>
    </xf>
    <xf numFmtId="0" fontId="74" fillId="57" borderId="16" xfId="0" applyFont="1" applyFill="1" applyBorder="1" applyAlignment="1">
      <alignment vertical="center" wrapText="1"/>
    </xf>
    <xf numFmtId="165" fontId="74" fillId="0" borderId="11" xfId="0" applyNumberFormat="1" applyFont="1" applyBorder="1" applyAlignment="1">
      <alignment horizontal="center" vertical="center"/>
    </xf>
    <xf numFmtId="4" fontId="74" fillId="0" borderId="10" xfId="0" applyNumberFormat="1" applyFont="1" applyBorder="1" applyAlignment="1">
      <alignment horizontal="center" vertical="center"/>
    </xf>
    <xf numFmtId="0" fontId="74" fillId="59" borderId="17" xfId="0" applyFont="1" applyFill="1" applyBorder="1" applyAlignment="1">
      <alignment vertical="center"/>
    </xf>
    <xf numFmtId="0" fontId="74" fillId="59" borderId="18" xfId="0" applyFont="1" applyFill="1" applyBorder="1" applyAlignment="1">
      <alignment vertical="center"/>
    </xf>
    <xf numFmtId="165" fontId="74" fillId="0" borderId="15" xfId="0" applyNumberFormat="1" applyFont="1" applyBorder="1" applyAlignment="1">
      <alignment horizontal="center" vertical="center"/>
    </xf>
    <xf numFmtId="0" fontId="74" fillId="59" borderId="10" xfId="0" applyFont="1" applyFill="1" applyBorder="1" applyAlignment="1">
      <alignment horizontal="left" vertical="center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4" fontId="74" fillId="57" borderId="17" xfId="0" applyNumberFormat="1" applyFont="1" applyFill="1" applyBorder="1" applyAlignment="1">
      <alignment horizontal="left" vertical="center" wrapText="1"/>
    </xf>
    <xf numFmtId="3" fontId="74" fillId="57" borderId="17" xfId="0" applyNumberFormat="1" applyFont="1" applyFill="1" applyBorder="1" applyAlignment="1">
      <alignment horizontal="left" vertical="center" wrapText="1"/>
    </xf>
    <xf numFmtId="165" fontId="74" fillId="0" borderId="10" xfId="0" applyNumberFormat="1" applyFont="1" applyFill="1" applyBorder="1" applyAlignment="1">
      <alignment horizontal="center" vertical="center"/>
    </xf>
    <xf numFmtId="0" fontId="74" fillId="59" borderId="10" xfId="0" applyFont="1" applyFill="1" applyBorder="1" applyAlignment="1">
      <alignment horizontal="center" vertical="center"/>
    </xf>
    <xf numFmtId="0" fontId="74" fillId="56" borderId="10" xfId="0" applyFont="1" applyFill="1" applyBorder="1" applyAlignment="1">
      <alignment horizontal="left" vertical="center" wrapText="1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3" fontId="76" fillId="58" borderId="10" xfId="0" applyNumberFormat="1" applyFont="1" applyFill="1" applyBorder="1" applyAlignment="1">
      <alignment horizontal="center" vertical="center"/>
    </xf>
    <xf numFmtId="0" fontId="76" fillId="0" borderId="10" xfId="0" applyFont="1" applyBorder="1" applyAlignment="1">
      <alignment horizontal="center" vertical="center"/>
    </xf>
    <xf numFmtId="1" fontId="76" fillId="58" borderId="43" xfId="114" applyNumberFormat="1" applyFont="1" applyFill="1" applyBorder="1" applyAlignment="1">
      <alignment horizontal="left"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1" fontId="76" fillId="59" borderId="10" xfId="0" applyNumberFormat="1" applyFont="1" applyFill="1" applyBorder="1" applyAlignment="1">
      <alignment horizontal="center" vertical="center"/>
    </xf>
    <xf numFmtId="3" fontId="76" fillId="59" borderId="10" xfId="0" applyNumberFormat="1" applyFont="1" applyFill="1" applyBorder="1" applyAlignment="1">
      <alignment horizontal="center" vertical="center"/>
    </xf>
    <xf numFmtId="0" fontId="76" fillId="59" borderId="10" xfId="0" applyFont="1" applyFill="1" applyBorder="1" applyAlignment="1">
      <alignment vertical="center"/>
    </xf>
    <xf numFmtId="0" fontId="76" fillId="57" borderId="10" xfId="0" applyFont="1" applyFill="1" applyBorder="1" applyAlignment="1">
      <alignment vertical="center" wrapText="1"/>
    </xf>
    <xf numFmtId="0" fontId="76" fillId="57" borderId="10" xfId="0" applyFont="1" applyFill="1" applyBorder="1" applyAlignment="1">
      <alignment horizontal="right" vertical="center" wrapText="1"/>
    </xf>
    <xf numFmtId="0" fontId="76" fillId="56" borderId="10" xfId="0" applyFont="1" applyFill="1" applyBorder="1" applyAlignment="1">
      <alignment horizontal="left" vertical="center" wrapText="1"/>
    </xf>
    <xf numFmtId="1" fontId="76" fillId="59" borderId="12" xfId="0" applyNumberFormat="1" applyFont="1" applyFill="1" applyBorder="1" applyAlignment="1">
      <alignment horizontal="center" vertical="center"/>
    </xf>
    <xf numFmtId="3" fontId="76" fillId="59" borderId="12" xfId="0" applyNumberFormat="1" applyFont="1" applyFill="1" applyBorder="1" applyAlignment="1">
      <alignment horizontal="center" vertical="center"/>
    </xf>
    <xf numFmtId="0" fontId="74" fillId="24" borderId="15" xfId="175" applyFont="1" applyFill="1" applyBorder="1" applyAlignment="1">
      <alignment horizontal="center" vertical="center"/>
    </xf>
    <xf numFmtId="0" fontId="74" fillId="24" borderId="15" xfId="175" applyFont="1" applyFill="1" applyBorder="1" applyAlignment="1">
      <alignment horizontal="center" vertical="center" wrapText="1"/>
    </xf>
    <xf numFmtId="3" fontId="74" fillId="24" borderId="15" xfId="175" applyNumberFormat="1" applyFont="1" applyFill="1" applyBorder="1" applyAlignment="1">
      <alignment horizontal="center" vertical="center" wrapText="1"/>
    </xf>
    <xf numFmtId="0" fontId="74" fillId="24" borderId="14" xfId="175" applyFont="1" applyFill="1" applyBorder="1" applyAlignment="1">
      <alignment horizontal="center" vertical="center" wrapText="1"/>
    </xf>
    <xf numFmtId="0" fontId="74" fillId="0" borderId="15" xfId="0" applyFont="1" applyBorder="1" applyAlignment="1">
      <alignment horizontal="right" vertical="center"/>
    </xf>
    <xf numFmtId="166" fontId="77" fillId="0" borderId="15" xfId="0" applyNumberFormat="1" applyFont="1" applyBorder="1" applyAlignment="1">
      <alignment horizontal="center" vertical="center"/>
    </xf>
    <xf numFmtId="3" fontId="77" fillId="0" borderId="15" xfId="0" applyNumberFormat="1" applyFont="1" applyBorder="1" applyAlignment="1">
      <alignment horizontal="center" vertical="center"/>
    </xf>
    <xf numFmtId="166" fontId="78" fillId="0" borderId="15" xfId="0" applyNumberFormat="1" applyFont="1" applyBorder="1" applyAlignment="1">
      <alignment horizontal="center" vertical="center"/>
    </xf>
    <xf numFmtId="0" fontId="78" fillId="59" borderId="17" xfId="0" applyFont="1" applyFill="1" applyBorder="1" applyAlignment="1">
      <alignment vertical="center"/>
    </xf>
    <xf numFmtId="0" fontId="78" fillId="57" borderId="17" xfId="0" applyFont="1" applyFill="1" applyBorder="1" applyAlignment="1">
      <alignment horizontal="left" vertical="center" wrapText="1"/>
    </xf>
    <xf numFmtId="0" fontId="79" fillId="0" borderId="0" xfId="0" applyFont="1"/>
    <xf numFmtId="0" fontId="76" fillId="58" borderId="15" xfId="160" applyFont="1" applyFill="1" applyBorder="1" applyAlignment="1">
      <alignment vertical="center"/>
    </xf>
    <xf numFmtId="0" fontId="76" fillId="60" borderId="14" xfId="160" applyFont="1" applyFill="1" applyBorder="1" applyAlignment="1">
      <alignment vertical="center"/>
    </xf>
    <xf numFmtId="0" fontId="80" fillId="60" borderId="20" xfId="160" applyFont="1" applyFill="1" applyBorder="1" applyAlignment="1">
      <alignment horizontal="center" vertical="center"/>
    </xf>
    <xf numFmtId="166" fontId="80" fillId="60" borderId="21" xfId="160" applyNumberFormat="1" applyFont="1" applyFill="1" applyBorder="1" applyAlignment="1">
      <alignment horizontal="center" vertical="center"/>
    </xf>
    <xf numFmtId="0" fontId="80" fillId="60" borderId="43" xfId="160" applyFont="1" applyFill="1" applyBorder="1" applyAlignment="1">
      <alignment horizontal="left" vertical="center"/>
    </xf>
    <xf numFmtId="0" fontId="80" fillId="58" borderId="15" xfId="160" applyFont="1" applyFill="1" applyBorder="1" applyAlignment="1">
      <alignment vertical="center"/>
    </xf>
    <xf numFmtId="165" fontId="81" fillId="58" borderId="15" xfId="160" applyNumberFormat="1" applyFont="1" applyFill="1" applyBorder="1" applyAlignment="1">
      <alignment horizontal="center" vertical="center"/>
    </xf>
    <xf numFmtId="1" fontId="80" fillId="58" borderId="43" xfId="114" applyNumberFormat="1" applyFont="1" applyFill="1" applyBorder="1" applyAlignment="1">
      <alignment horizontal="left" vertical="center"/>
    </xf>
    <xf numFmtId="0" fontId="76" fillId="58" borderId="14" xfId="160" applyFont="1" applyFill="1" applyBorder="1" applyAlignment="1">
      <alignment vertical="center"/>
    </xf>
    <xf numFmtId="165" fontId="80" fillId="0" borderId="15" xfId="205" applyNumberFormat="1" applyFont="1" applyBorder="1" applyAlignment="1">
      <alignment horizontal="left" vertical="center"/>
    </xf>
    <xf numFmtId="0" fontId="80" fillId="0" borderId="15" xfId="205" applyFont="1" applyBorder="1" applyAlignment="1">
      <alignment vertical="center"/>
    </xf>
    <xf numFmtId="166" fontId="80" fillId="60" borderId="20" xfId="160" applyNumberFormat="1" applyFont="1" applyFill="1" applyBorder="1" applyAlignment="1">
      <alignment horizontal="center" vertical="center"/>
    </xf>
    <xf numFmtId="0" fontId="80" fillId="60" borderId="44" xfId="160" applyFont="1" applyFill="1" applyBorder="1" applyAlignment="1">
      <alignment horizontal="left" vertical="center"/>
    </xf>
    <xf numFmtId="0" fontId="80" fillId="58" borderId="14" xfId="160" applyFont="1" applyFill="1" applyBorder="1" applyAlignment="1">
      <alignment vertical="center"/>
    </xf>
    <xf numFmtId="1" fontId="80" fillId="58" borderId="45" xfId="114" applyNumberFormat="1" applyFont="1" applyFill="1" applyBorder="1" applyAlignment="1">
      <alignment horizontal="left" vertical="center"/>
    </xf>
    <xf numFmtId="165" fontId="80" fillId="58" borderId="43" xfId="160" applyNumberFormat="1" applyFont="1" applyFill="1" applyBorder="1" applyAlignment="1">
      <alignment horizontal="left" vertical="center"/>
    </xf>
    <xf numFmtId="0" fontId="80" fillId="0" borderId="15" xfId="205" applyFont="1" applyBorder="1" applyAlignment="1">
      <alignment horizontal="left" vertical="center"/>
    </xf>
    <xf numFmtId="0" fontId="80" fillId="58" borderId="43" xfId="205" applyFont="1" applyFill="1" applyBorder="1" applyAlignment="1">
      <alignment vertical="center"/>
    </xf>
    <xf numFmtId="166" fontId="0" fillId="0" borderId="0" xfId="0" applyNumberFormat="1" applyAlignment="1">
      <alignment horizontal="center"/>
    </xf>
    <xf numFmtId="4" fontId="15" fillId="0" borderId="0" xfId="0" applyNumberFormat="1" applyFont="1"/>
    <xf numFmtId="0" fontId="75" fillId="58" borderId="0" xfId="0" applyFont="1" applyFill="1"/>
    <xf numFmtId="0" fontId="75" fillId="58" borderId="46" xfId="0" applyFont="1" applyFill="1" applyBorder="1"/>
    <xf numFmtId="0" fontId="76" fillId="59" borderId="22" xfId="0" applyFont="1" applyFill="1" applyBorder="1" applyAlignment="1">
      <alignment vertical="center"/>
    </xf>
    <xf numFmtId="0" fontId="76" fillId="59" borderId="18" xfId="0" applyFont="1" applyFill="1" applyBorder="1" applyAlignment="1">
      <alignment vertical="center"/>
    </xf>
    <xf numFmtId="0" fontId="76" fillId="58" borderId="15" xfId="160" applyFont="1" applyFill="1" applyBorder="1" applyAlignment="1">
      <alignment vertical="center"/>
    </xf>
    <xf numFmtId="0" fontId="82" fillId="58" borderId="0" xfId="0" applyFont="1" applyFill="1"/>
    <xf numFmtId="3" fontId="77" fillId="59" borderId="15" xfId="0" applyNumberFormat="1" applyFont="1" applyFill="1" applyBorder="1" applyAlignment="1">
      <alignment horizontal="center" vertical="center"/>
    </xf>
    <xf numFmtId="3" fontId="81" fillId="61" borderId="47" xfId="175" applyNumberFormat="1" applyFont="1" applyFill="1" applyBorder="1" applyAlignment="1">
      <alignment horizontal="center" vertical="center" wrapText="1"/>
    </xf>
    <xf numFmtId="1" fontId="74" fillId="59" borderId="24" xfId="0" applyNumberFormat="1" applyFont="1" applyFill="1" applyBorder="1" applyAlignment="1">
      <alignment horizontal="center" vertical="center"/>
    </xf>
    <xf numFmtId="3" fontId="74" fillId="59" borderId="24" xfId="0" applyNumberFormat="1" applyFont="1" applyFill="1" applyBorder="1" applyAlignment="1">
      <alignment horizontal="center" vertical="center"/>
    </xf>
    <xf numFmtId="0" fontId="74" fillId="59" borderId="24" xfId="0" applyFont="1" applyFill="1" applyBorder="1" applyAlignment="1">
      <alignment vertical="center"/>
    </xf>
    <xf numFmtId="0" fontId="69" fillId="0" borderId="48" xfId="0" applyFont="1" applyBorder="1" applyAlignment="1">
      <alignment vertical="center"/>
    </xf>
    <xf numFmtId="0" fontId="69" fillId="0" borderId="49" xfId="0" applyFont="1" applyBorder="1" applyAlignment="1">
      <alignment vertical="center"/>
    </xf>
    <xf numFmtId="0" fontId="73" fillId="0" borderId="46" xfId="0" applyFont="1" applyBorder="1"/>
    <xf numFmtId="0" fontId="73" fillId="0" borderId="50" xfId="0" applyFont="1" applyBorder="1"/>
    <xf numFmtId="0" fontId="83" fillId="58" borderId="15" xfId="0" applyFont="1" applyFill="1" applyBorder="1" applyAlignment="1">
      <alignment vertical="center"/>
    </xf>
    <xf numFmtId="166" fontId="83" fillId="58" borderId="15" xfId="0" applyNumberFormat="1" applyFont="1" applyFill="1" applyBorder="1" applyAlignment="1">
      <alignment horizontal="center" vertical="center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166" fontId="83" fillId="58" borderId="15" xfId="362" applyNumberFormat="1" applyFont="1" applyFill="1" applyBorder="1" applyAlignment="1">
      <alignment horizontal="center" vertical="center"/>
    </xf>
    <xf numFmtId="3" fontId="73" fillId="0" borderId="0" xfId="0" applyNumberFormat="1" applyFont="1"/>
    <xf numFmtId="0" fontId="72" fillId="0" borderId="52" xfId="0" applyFont="1" applyBorder="1" applyAlignment="1">
      <alignment horizontal="center" vertical="center"/>
    </xf>
    <xf numFmtId="0" fontId="87" fillId="0" borderId="0" xfId="0" applyFont="1"/>
    <xf numFmtId="0" fontId="72" fillId="0" borderId="58" xfId="0" applyFont="1" applyBorder="1" applyAlignment="1">
      <alignment vertical="center"/>
    </xf>
    <xf numFmtId="0" fontId="72" fillId="0" borderId="62" xfId="0" applyFont="1" applyBorder="1" applyAlignment="1">
      <alignment vertical="center"/>
    </xf>
    <xf numFmtId="0" fontId="72" fillId="0" borderId="61" xfId="0" applyFont="1" applyBorder="1" applyAlignment="1">
      <alignment horizontal="center" vertical="center"/>
    </xf>
    <xf numFmtId="0" fontId="85" fillId="0" borderId="61" xfId="0" applyFont="1" applyBorder="1" applyAlignment="1">
      <alignment horizontal="center" vertical="center"/>
    </xf>
    <xf numFmtId="0" fontId="88" fillId="0" borderId="62" xfId="0" applyFont="1" applyBorder="1" applyAlignment="1">
      <alignment vertical="center"/>
    </xf>
    <xf numFmtId="0" fontId="74" fillId="58" borderId="63" xfId="160" applyFont="1" applyFill="1" applyBorder="1" applyAlignment="1">
      <alignment vertical="center"/>
    </xf>
    <xf numFmtId="0" fontId="74" fillId="58" borderId="59" xfId="160" applyFont="1" applyFill="1" applyBorder="1" applyAlignment="1">
      <alignment vertical="center"/>
    </xf>
    <xf numFmtId="166" fontId="74" fillId="0" borderId="59" xfId="0" applyNumberFormat="1" applyFont="1" applyBorder="1" applyAlignment="1">
      <alignment horizontal="center" vertical="center"/>
    </xf>
    <xf numFmtId="165" fontId="74" fillId="0" borderId="59" xfId="0" applyNumberFormat="1" applyFont="1" applyBorder="1" applyAlignment="1">
      <alignment horizontal="center" vertical="center"/>
    </xf>
    <xf numFmtId="0" fontId="74" fillId="0" borderId="64" xfId="0" applyFont="1" applyFill="1" applyBorder="1" applyAlignment="1">
      <alignment horizontal="right" vertical="center"/>
    </xf>
    <xf numFmtId="0" fontId="74" fillId="0" borderId="64" xfId="0" applyFont="1" applyFill="1" applyBorder="1" applyAlignment="1">
      <alignment horizontal="left" vertical="center"/>
    </xf>
    <xf numFmtId="166" fontId="78" fillId="0" borderId="59" xfId="0" applyNumberFormat="1" applyFont="1" applyBorder="1" applyAlignment="1">
      <alignment horizontal="center" vertical="center"/>
    </xf>
    <xf numFmtId="0" fontId="74" fillId="58" borderId="65" xfId="160" applyFont="1" applyFill="1" applyBorder="1" applyAlignment="1">
      <alignment vertical="center"/>
    </xf>
    <xf numFmtId="165" fontId="81" fillId="58" borderId="59" xfId="160" applyNumberFormat="1" applyFont="1" applyFill="1" applyBorder="1" applyAlignment="1">
      <alignment horizontal="center" vertical="center"/>
    </xf>
    <xf numFmtId="166" fontId="80" fillId="60" borderId="66" xfId="160" applyNumberFormat="1" applyFont="1" applyFill="1" applyBorder="1" applyAlignment="1">
      <alignment horizontal="center" vertical="center"/>
    </xf>
    <xf numFmtId="0" fontId="76" fillId="58" borderId="59" xfId="160" applyFont="1" applyFill="1" applyBorder="1" applyAlignment="1">
      <alignment vertical="center"/>
    </xf>
    <xf numFmtId="166" fontId="76" fillId="0" borderId="59" xfId="0" applyNumberFormat="1" applyFont="1" applyBorder="1" applyAlignment="1">
      <alignment horizontal="center" vertical="center"/>
    </xf>
    <xf numFmtId="0" fontId="72" fillId="0" borderId="52" xfId="0" applyFont="1" applyBorder="1" applyAlignment="1">
      <alignment horizontal="center" vertical="center"/>
    </xf>
    <xf numFmtId="3" fontId="74" fillId="58" borderId="67" xfId="0" applyNumberFormat="1" applyFont="1" applyFill="1" applyBorder="1" applyAlignment="1">
      <alignment horizontal="center" vertical="center"/>
    </xf>
    <xf numFmtId="0" fontId="74" fillId="0" borderId="67" xfId="0" applyFont="1" applyBorder="1" applyAlignment="1">
      <alignment horizontal="center" vertical="center"/>
    </xf>
    <xf numFmtId="0" fontId="74" fillId="58" borderId="67" xfId="0" applyFont="1" applyFill="1" applyBorder="1" applyAlignment="1">
      <alignment horizontal="left" vertical="center"/>
    </xf>
    <xf numFmtId="4" fontId="74" fillId="0" borderId="67" xfId="0" applyNumberFormat="1" applyFont="1" applyBorder="1" applyAlignment="1">
      <alignment horizontal="center" vertical="center"/>
    </xf>
    <xf numFmtId="4" fontId="76" fillId="0" borderId="59" xfId="0" applyNumberFormat="1" applyFont="1" applyBorder="1" applyAlignment="1">
      <alignment horizontal="center" vertical="center"/>
    </xf>
    <xf numFmtId="0" fontId="74" fillId="0" borderId="67" xfId="0" applyFont="1" applyFill="1" applyBorder="1" applyAlignment="1">
      <alignment horizontal="right" vertical="center"/>
    </xf>
    <xf numFmtId="0" fontId="74" fillId="0" borderId="67" xfId="0" applyFont="1" applyFill="1" applyBorder="1" applyAlignment="1">
      <alignment horizontal="left" vertical="center"/>
    </xf>
    <xf numFmtId="165" fontId="74" fillId="0" borderId="73" xfId="0" applyNumberFormat="1" applyFont="1" applyBorder="1" applyAlignment="1">
      <alignment horizontal="center" vertical="center"/>
    </xf>
    <xf numFmtId="166" fontId="83" fillId="58" borderId="59" xfId="0" applyNumberFormat="1" applyFont="1" applyFill="1" applyBorder="1" applyAlignment="1">
      <alignment horizontal="center" vertical="center"/>
    </xf>
    <xf numFmtId="0" fontId="80" fillId="58" borderId="59" xfId="160" applyFont="1" applyFill="1" applyBorder="1" applyAlignment="1">
      <alignment vertical="center"/>
    </xf>
    <xf numFmtId="1" fontId="80" fillId="58" borderId="74" xfId="114" applyNumberFormat="1" applyFont="1" applyFill="1" applyBorder="1" applyAlignment="1">
      <alignment horizontal="left" vertical="center"/>
    </xf>
    <xf numFmtId="0" fontId="83" fillId="58" borderId="59" xfId="0" applyFont="1" applyFill="1" applyBorder="1" applyAlignment="1">
      <alignment vertical="center"/>
    </xf>
    <xf numFmtId="0" fontId="88" fillId="58" borderId="15" xfId="160" applyFont="1" applyFill="1" applyBorder="1" applyAlignment="1">
      <alignment vertical="center"/>
    </xf>
    <xf numFmtId="0" fontId="88" fillId="0" borderId="15" xfId="0" applyFont="1" applyFill="1" applyBorder="1" applyAlignment="1">
      <alignment vertical="center"/>
    </xf>
    <xf numFmtId="166" fontId="88" fillId="0" borderId="15" xfId="0" applyNumberFormat="1" applyFont="1" applyBorder="1" applyAlignment="1">
      <alignment horizontal="center" vertical="center"/>
    </xf>
    <xf numFmtId="4" fontId="88" fillId="0" borderId="15" xfId="0" applyNumberFormat="1" applyFont="1" applyBorder="1" applyAlignment="1">
      <alignment horizontal="center" vertical="center"/>
    </xf>
    <xf numFmtId="0" fontId="88" fillId="58" borderId="10" xfId="0" applyFont="1" applyFill="1" applyBorder="1" applyAlignment="1">
      <alignment horizontal="center" vertical="center"/>
    </xf>
    <xf numFmtId="3" fontId="88" fillId="58" borderId="10" xfId="0" applyNumberFormat="1" applyFont="1" applyFill="1" applyBorder="1" applyAlignment="1">
      <alignment horizontal="center" vertical="center"/>
    </xf>
    <xf numFmtId="0" fontId="88" fillId="0" borderId="10" xfId="0" applyFont="1" applyBorder="1" applyAlignment="1">
      <alignment horizontal="center" vertical="center"/>
    </xf>
    <xf numFmtId="1" fontId="88" fillId="58" borderId="43" xfId="114" applyNumberFormat="1" applyFont="1" applyFill="1" applyBorder="1" applyAlignment="1">
      <alignment horizontal="left" vertical="center"/>
    </xf>
    <xf numFmtId="1" fontId="88" fillId="59" borderId="10" xfId="0" applyNumberFormat="1" applyFont="1" applyFill="1" applyBorder="1" applyAlignment="1">
      <alignment horizontal="center" vertical="center"/>
    </xf>
    <xf numFmtId="3" fontId="88" fillId="59" borderId="10" xfId="0" applyNumberFormat="1" applyFont="1" applyFill="1" applyBorder="1" applyAlignment="1">
      <alignment horizontal="center" vertical="center"/>
    </xf>
    <xf numFmtId="0" fontId="88" fillId="59" borderId="10" xfId="0" applyFont="1" applyFill="1" applyBorder="1" applyAlignment="1">
      <alignment vertical="center"/>
    </xf>
    <xf numFmtId="0" fontId="88" fillId="57" borderId="10" xfId="0" applyFont="1" applyFill="1" applyBorder="1" applyAlignment="1">
      <alignment vertical="center" wrapText="1"/>
    </xf>
    <xf numFmtId="4" fontId="88" fillId="59" borderId="16" xfId="0" applyNumberFormat="1" applyFont="1" applyFill="1" applyBorder="1" applyAlignment="1">
      <alignment vertical="center"/>
    </xf>
    <xf numFmtId="0" fontId="91" fillId="57" borderId="17" xfId="0" applyFont="1" applyFill="1" applyBorder="1" applyAlignment="1">
      <alignment horizontal="left" vertical="center" wrapText="1"/>
    </xf>
    <xf numFmtId="4" fontId="88" fillId="57" borderId="17" xfId="0" applyNumberFormat="1" applyFont="1" applyFill="1" applyBorder="1" applyAlignment="1">
      <alignment horizontal="left" vertical="center" wrapText="1"/>
    </xf>
    <xf numFmtId="3" fontId="88" fillId="57" borderId="17" xfId="0" applyNumberFormat="1" applyFont="1" applyFill="1" applyBorder="1" applyAlignment="1">
      <alignment horizontal="left" vertical="center" wrapText="1"/>
    </xf>
    <xf numFmtId="1" fontId="88" fillId="59" borderId="12" xfId="0" applyNumberFormat="1" applyFont="1" applyFill="1" applyBorder="1" applyAlignment="1">
      <alignment horizontal="center" vertical="center"/>
    </xf>
    <xf numFmtId="3" fontId="88" fillId="59" borderId="12" xfId="0" applyNumberFormat="1" applyFont="1" applyFill="1" applyBorder="1" applyAlignment="1">
      <alignment horizontal="center" vertical="center"/>
    </xf>
    <xf numFmtId="0" fontId="88" fillId="59" borderId="10" xfId="0" applyFont="1" applyFill="1" applyBorder="1" applyAlignment="1">
      <alignment horizontal="left" vertical="center"/>
    </xf>
    <xf numFmtId="0" fontId="88" fillId="56" borderId="10" xfId="0" applyFont="1" applyFill="1" applyBorder="1" applyAlignment="1">
      <alignment horizontal="left" vertical="center" wrapText="1"/>
    </xf>
    <xf numFmtId="4" fontId="76" fillId="59" borderId="23" xfId="0" applyNumberFormat="1" applyFont="1" applyFill="1" applyBorder="1" applyAlignment="1">
      <alignment vertical="center"/>
    </xf>
    <xf numFmtId="0" fontId="93" fillId="0" borderId="0" xfId="0" applyFont="1"/>
    <xf numFmtId="0" fontId="74" fillId="59" borderId="11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0" fontId="88" fillId="57" borderId="19" xfId="0" applyFont="1" applyFill="1" applyBorder="1" applyAlignment="1">
      <alignment horizontal="left" vertical="center" wrapText="1"/>
    </xf>
    <xf numFmtId="0" fontId="88" fillId="57" borderId="17" xfId="0" applyFont="1" applyFill="1" applyBorder="1" applyAlignment="1">
      <alignment horizontal="left" vertical="center" wrapText="1"/>
    </xf>
    <xf numFmtId="0" fontId="88" fillId="59" borderId="11" xfId="0" applyFont="1" applyFill="1" applyBorder="1" applyAlignment="1">
      <alignment vertical="center"/>
    </xf>
    <xf numFmtId="0" fontId="88" fillId="59" borderId="17" xfId="0" applyFont="1" applyFill="1" applyBorder="1" applyAlignment="1">
      <alignment vertical="center"/>
    </xf>
    <xf numFmtId="0" fontId="88" fillId="59" borderId="18" xfId="0" applyFont="1" applyFill="1" applyBorder="1" applyAlignment="1">
      <alignment vertical="center"/>
    </xf>
    <xf numFmtId="166" fontId="90" fillId="0" borderId="68" xfId="0" applyNumberFormat="1" applyFont="1" applyBorder="1" applyAlignment="1">
      <alignment horizontal="center" vertical="center"/>
    </xf>
    <xf numFmtId="166" fontId="74" fillId="0" borderId="68" xfId="0" applyNumberFormat="1" applyFont="1" applyBorder="1" applyAlignment="1">
      <alignment horizontal="center" vertical="center"/>
    </xf>
    <xf numFmtId="166" fontId="78" fillId="0" borderId="68" xfId="0" applyNumberFormat="1" applyFont="1" applyBorder="1" applyAlignment="1">
      <alignment horizontal="center" vertical="center"/>
    </xf>
    <xf numFmtId="0" fontId="75" fillId="0" borderId="0" xfId="0" applyFont="1" applyAlignment="1"/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0" fontId="95" fillId="56" borderId="67" xfId="0" applyFont="1" applyFill="1" applyBorder="1" applyAlignment="1">
      <alignment horizontal="center" vertical="center"/>
    </xf>
    <xf numFmtId="0" fontId="95" fillId="56" borderId="67" xfId="0" applyFont="1" applyFill="1" applyBorder="1" applyAlignment="1">
      <alignment horizontal="center" vertical="center" wrapText="1"/>
    </xf>
    <xf numFmtId="0" fontId="95" fillId="59" borderId="59" xfId="0" applyFont="1" applyFill="1" applyBorder="1" applyAlignment="1">
      <alignment horizontal="center" vertical="center" wrapText="1"/>
    </xf>
    <xf numFmtId="0" fontId="95" fillId="60" borderId="15" xfId="0" applyFont="1" applyFill="1" applyBorder="1" applyAlignment="1">
      <alignment horizontal="left" vertical="center"/>
    </xf>
    <xf numFmtId="0" fontId="95" fillId="0" borderId="10" xfId="176" applyFont="1" applyBorder="1" applyAlignment="1">
      <alignment horizontal="right" vertical="center"/>
    </xf>
    <xf numFmtId="0" fontId="95" fillId="0" borderId="10" xfId="176" applyFont="1" applyBorder="1" applyAlignment="1">
      <alignment horizontal="left" vertical="center"/>
    </xf>
    <xf numFmtId="3" fontId="95" fillId="0" borderId="85" xfId="176" applyNumberFormat="1" applyFont="1" applyBorder="1" applyAlignment="1">
      <alignment horizontal="center" vertical="center"/>
    </xf>
    <xf numFmtId="0" fontId="95" fillId="0" borderId="15" xfId="200" applyFont="1" applyBorder="1" applyAlignment="1">
      <alignment vertical="center"/>
    </xf>
    <xf numFmtId="3" fontId="95" fillId="59" borderId="85" xfId="176" applyNumberFormat="1" applyFont="1" applyFill="1" applyBorder="1" applyAlignment="1">
      <alignment horizontal="center" vertical="center"/>
    </xf>
    <xf numFmtId="0" fontId="95" fillId="59" borderId="15" xfId="0" applyFont="1" applyFill="1" applyBorder="1" applyAlignment="1">
      <alignment vertical="center"/>
    </xf>
    <xf numFmtId="0" fontId="95" fillId="56" borderId="10" xfId="0" applyFont="1" applyFill="1" applyBorder="1" applyAlignment="1">
      <alignment horizontal="center" vertical="center"/>
    </xf>
    <xf numFmtId="0" fontId="95" fillId="56" borderId="10" xfId="0" applyFont="1" applyFill="1" applyBorder="1" applyAlignment="1">
      <alignment horizontal="center" vertical="center" wrapText="1"/>
    </xf>
    <xf numFmtId="0" fontId="95" fillId="59" borderId="15" xfId="0" applyFont="1" applyFill="1" applyBorder="1" applyAlignment="1">
      <alignment horizontal="center" vertical="center" wrapText="1"/>
    </xf>
    <xf numFmtId="0" fontId="74" fillId="57" borderId="11" xfId="0" applyFont="1" applyFill="1" applyBorder="1" applyAlignment="1">
      <alignment horizontal="left" vertical="center" wrapText="1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0" fontId="74" fillId="57" borderId="16" xfId="0" applyFont="1" applyFill="1" applyBorder="1" applyAlignment="1">
      <alignment horizontal="left" vertical="center" wrapText="1"/>
    </xf>
    <xf numFmtId="0" fontId="74" fillId="57" borderId="22" xfId="0" applyFont="1" applyFill="1" applyBorder="1" applyAlignment="1">
      <alignment horizontal="left" vertical="center" wrapText="1"/>
    </xf>
    <xf numFmtId="0" fontId="74" fillId="57" borderId="18" xfId="0" applyFont="1" applyFill="1" applyBorder="1" applyAlignment="1">
      <alignment horizontal="left" vertical="center" wrapText="1"/>
    </xf>
    <xf numFmtId="0" fontId="74" fillId="57" borderId="0" xfId="0" applyFont="1" applyFill="1" applyBorder="1" applyAlignment="1">
      <alignment horizontal="left" vertical="center" wrapText="1"/>
    </xf>
    <xf numFmtId="0" fontId="74" fillId="59" borderId="11" xfId="0" applyFont="1" applyFill="1" applyBorder="1" applyAlignment="1">
      <alignment horizontal="right" vertical="center"/>
    </xf>
    <xf numFmtId="0" fontId="74" fillId="59" borderId="16" xfId="0" applyFont="1" applyFill="1" applyBorder="1" applyAlignment="1">
      <alignment horizontal="right" vertical="center"/>
    </xf>
    <xf numFmtId="0" fontId="74" fillId="59" borderId="22" xfId="0" applyFont="1" applyFill="1" applyBorder="1" applyAlignment="1">
      <alignment horizontal="right" vertical="center"/>
    </xf>
    <xf numFmtId="0" fontId="74" fillId="59" borderId="18" xfId="0" applyFont="1" applyFill="1" applyBorder="1" applyAlignment="1">
      <alignment horizontal="right" vertical="center"/>
    </xf>
    <xf numFmtId="0" fontId="74" fillId="59" borderId="23" xfId="0" applyFont="1" applyFill="1" applyBorder="1" applyAlignment="1">
      <alignment horizontal="right" vertical="center"/>
    </xf>
    <xf numFmtId="0" fontId="74" fillId="59" borderId="27" xfId="0" applyFont="1" applyFill="1" applyBorder="1" applyAlignment="1">
      <alignment vertical="center"/>
    </xf>
    <xf numFmtId="0" fontId="74" fillId="59" borderId="28" xfId="0" applyFont="1" applyFill="1" applyBorder="1" applyAlignment="1">
      <alignment vertical="center"/>
    </xf>
    <xf numFmtId="0" fontId="74" fillId="59" borderId="30" xfId="0" applyFont="1" applyFill="1" applyBorder="1" applyAlignment="1">
      <alignment vertical="center"/>
    </xf>
    <xf numFmtId="0" fontId="74" fillId="59" borderId="0" xfId="0" applyFont="1" applyFill="1" applyBorder="1" applyAlignment="1">
      <alignment vertical="center"/>
    </xf>
    <xf numFmtId="0" fontId="74" fillId="59" borderId="31" xfId="0" applyFont="1" applyFill="1" applyBorder="1" applyAlignment="1">
      <alignment vertical="center"/>
    </xf>
    <xf numFmtId="0" fontId="69" fillId="0" borderId="49" xfId="0" applyFont="1" applyBorder="1" applyAlignment="1">
      <alignment horizontal="center" vertical="center"/>
    </xf>
    <xf numFmtId="0" fontId="69" fillId="0" borderId="51" xfId="0" applyFont="1" applyBorder="1" applyAlignment="1">
      <alignment horizontal="right" vertical="center"/>
    </xf>
    <xf numFmtId="0" fontId="69" fillId="0" borderId="52" xfId="0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0" fontId="74" fillId="59" borderId="25" xfId="0" applyFont="1" applyFill="1" applyBorder="1" applyAlignment="1">
      <alignment vertical="center"/>
    </xf>
    <xf numFmtId="0" fontId="74" fillId="59" borderId="29" xfId="0" applyFont="1" applyFill="1" applyBorder="1" applyAlignment="1">
      <alignment vertical="center"/>
    </xf>
    <xf numFmtId="0" fontId="74" fillId="59" borderId="26" xfId="0" applyFont="1" applyFill="1" applyBorder="1" applyAlignment="1">
      <alignment vertical="center"/>
    </xf>
    <xf numFmtId="0" fontId="74" fillId="57" borderId="27" xfId="0" applyFont="1" applyFill="1" applyBorder="1" applyAlignment="1">
      <alignment horizontal="left" vertical="center" wrapText="1"/>
    </xf>
    <xf numFmtId="0" fontId="74" fillId="57" borderId="28" xfId="0" applyFont="1" applyFill="1" applyBorder="1" applyAlignment="1">
      <alignment horizontal="left" vertical="center" wrapText="1"/>
    </xf>
    <xf numFmtId="0" fontId="74" fillId="59" borderId="17" xfId="0" applyFont="1" applyFill="1" applyBorder="1" applyAlignment="1">
      <alignment horizontal="right" vertical="center"/>
    </xf>
    <xf numFmtId="0" fontId="74" fillId="57" borderId="11" xfId="0" applyFont="1" applyFill="1" applyBorder="1" applyAlignment="1">
      <alignment horizontal="right" vertical="center" wrapText="1"/>
    </xf>
    <xf numFmtId="0" fontId="74" fillId="57" borderId="17" xfId="0" applyFont="1" applyFill="1" applyBorder="1" applyAlignment="1">
      <alignment horizontal="right" vertical="center" wrapText="1"/>
    </xf>
    <xf numFmtId="0" fontId="74" fillId="59" borderId="25" xfId="0" applyFont="1" applyFill="1" applyBorder="1" applyAlignment="1">
      <alignment horizontal="right" vertical="center"/>
    </xf>
    <xf numFmtId="0" fontId="74" fillId="59" borderId="26" xfId="0" applyFont="1" applyFill="1" applyBorder="1" applyAlignment="1">
      <alignment horizontal="right" vertical="center"/>
    </xf>
    <xf numFmtId="1" fontId="74" fillId="59" borderId="22" xfId="0" applyNumberFormat="1" applyFont="1" applyFill="1" applyBorder="1" applyAlignment="1">
      <alignment horizontal="center" vertical="center"/>
    </xf>
    <xf numFmtId="1" fontId="74" fillId="59" borderId="18" xfId="0" applyNumberFormat="1" applyFont="1" applyFill="1" applyBorder="1" applyAlignment="1">
      <alignment horizontal="center" vertical="center"/>
    </xf>
    <xf numFmtId="1" fontId="74" fillId="59" borderId="23" xfId="0" applyNumberFormat="1" applyFont="1" applyFill="1" applyBorder="1" applyAlignment="1">
      <alignment horizontal="center" vertical="center"/>
    </xf>
    <xf numFmtId="1" fontId="74" fillId="59" borderId="25" xfId="0" applyNumberFormat="1" applyFont="1" applyFill="1" applyBorder="1" applyAlignment="1">
      <alignment horizontal="center" vertical="center"/>
    </xf>
    <xf numFmtId="1" fontId="74" fillId="59" borderId="29" xfId="0" applyNumberFormat="1" applyFont="1" applyFill="1" applyBorder="1" applyAlignment="1">
      <alignment horizontal="center" vertical="center"/>
    </xf>
    <xf numFmtId="1" fontId="74" fillId="59" borderId="26" xfId="0" applyNumberFormat="1" applyFont="1" applyFill="1" applyBorder="1" applyAlignment="1">
      <alignment horizontal="center" vertical="center"/>
    </xf>
    <xf numFmtId="0" fontId="69" fillId="0" borderId="48" xfId="0" applyFont="1" applyBorder="1" applyAlignment="1">
      <alignment horizontal="right" vertical="center"/>
    </xf>
    <xf numFmtId="0" fontId="69" fillId="0" borderId="49" xfId="0" applyFont="1" applyBorder="1" applyAlignment="1">
      <alignment horizontal="right" vertical="center"/>
    </xf>
    <xf numFmtId="2" fontId="84" fillId="60" borderId="65" xfId="0" applyNumberFormat="1" applyFont="1" applyFill="1" applyBorder="1" applyAlignment="1">
      <alignment horizontal="center" vertical="center"/>
    </xf>
    <xf numFmtId="2" fontId="84" fillId="60" borderId="66" xfId="0" applyNumberFormat="1" applyFont="1" applyFill="1" applyBorder="1" applyAlignment="1">
      <alignment horizontal="center" vertical="center"/>
    </xf>
    <xf numFmtId="2" fontId="84" fillId="60" borderId="75" xfId="0" applyNumberFormat="1" applyFont="1" applyFill="1" applyBorder="1" applyAlignment="1">
      <alignment horizontal="center" vertical="center"/>
    </xf>
    <xf numFmtId="0" fontId="85" fillId="58" borderId="0" xfId="0" applyFont="1" applyFill="1" applyAlignment="1">
      <alignment horizontal="center" vertical="center"/>
    </xf>
    <xf numFmtId="0" fontId="85" fillId="58" borderId="21" xfId="0" applyFont="1" applyFill="1" applyBorder="1" applyAlignment="1">
      <alignment horizontal="center" vertical="center"/>
    </xf>
    <xf numFmtId="0" fontId="74" fillId="59" borderId="65" xfId="0" applyFont="1" applyFill="1" applyBorder="1" applyAlignment="1">
      <alignment horizontal="center" vertical="center"/>
    </xf>
    <xf numFmtId="0" fontId="74" fillId="59" borderId="75" xfId="0" applyFont="1" applyFill="1" applyBorder="1" applyAlignment="1">
      <alignment horizontal="center" vertical="center"/>
    </xf>
    <xf numFmtId="2" fontId="86" fillId="59" borderId="65" xfId="0" applyNumberFormat="1" applyFont="1" applyFill="1" applyBorder="1" applyAlignment="1">
      <alignment horizontal="center"/>
    </xf>
    <xf numFmtId="2" fontId="86" fillId="59" borderId="66" xfId="0" applyNumberFormat="1" applyFont="1" applyFill="1" applyBorder="1" applyAlignment="1">
      <alignment horizontal="center"/>
    </xf>
    <xf numFmtId="2" fontId="86" fillId="59" borderId="75" xfId="0" applyNumberFormat="1" applyFont="1" applyFill="1" applyBorder="1" applyAlignment="1">
      <alignment horizontal="center"/>
    </xf>
    <xf numFmtId="0" fontId="74" fillId="0" borderId="65" xfId="0" applyFont="1" applyBorder="1" applyAlignment="1">
      <alignment horizontal="center" vertical="center"/>
    </xf>
    <xf numFmtId="0" fontId="74" fillId="0" borderId="75" xfId="0" applyFont="1" applyBorder="1" applyAlignment="1">
      <alignment horizontal="center" vertical="center"/>
    </xf>
    <xf numFmtId="2" fontId="86" fillId="0" borderId="65" xfId="0" applyNumberFormat="1" applyFont="1" applyBorder="1" applyAlignment="1">
      <alignment horizontal="center"/>
    </xf>
    <xf numFmtId="2" fontId="86" fillId="0" borderId="66" xfId="0" applyNumberFormat="1" applyFont="1" applyBorder="1" applyAlignment="1">
      <alignment horizontal="center"/>
    </xf>
    <xf numFmtId="2" fontId="86" fillId="0" borderId="75" xfId="0" applyNumberFormat="1" applyFont="1" applyBorder="1" applyAlignment="1">
      <alignment horizontal="center"/>
    </xf>
    <xf numFmtId="0" fontId="95" fillId="59" borderId="11" xfId="176" applyFont="1" applyFill="1" applyBorder="1" applyAlignment="1">
      <alignment horizontal="center" vertical="center"/>
    </xf>
    <xf numFmtId="0" fontId="95" fillId="59" borderId="16" xfId="176" applyFont="1" applyFill="1" applyBorder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94" fillId="0" borderId="18" xfId="0" applyFont="1" applyBorder="1" applyAlignment="1">
      <alignment horizontal="center" vertical="center"/>
    </xf>
    <xf numFmtId="0" fontId="95" fillId="60" borderId="27" xfId="0" applyFont="1" applyFill="1" applyBorder="1" applyAlignment="1">
      <alignment horizontal="right" vertical="center"/>
    </xf>
    <xf numFmtId="0" fontId="95" fillId="60" borderId="19" xfId="0" applyFont="1" applyFill="1" applyBorder="1" applyAlignment="1">
      <alignment horizontal="right" vertical="center"/>
    </xf>
    <xf numFmtId="0" fontId="95" fillId="60" borderId="84" xfId="0" applyFont="1" applyFill="1" applyBorder="1" applyAlignment="1">
      <alignment horizontal="right" vertical="center"/>
    </xf>
    <xf numFmtId="0" fontId="85" fillId="58" borderId="53" xfId="0" applyFont="1" applyFill="1" applyBorder="1" applyAlignment="1">
      <alignment horizontal="center" vertical="center"/>
    </xf>
    <xf numFmtId="0" fontId="85" fillId="58" borderId="54" xfId="0" applyFont="1" applyFill="1" applyBorder="1" applyAlignment="1">
      <alignment horizontal="center" vertical="center"/>
    </xf>
    <xf numFmtId="0" fontId="85" fillId="58" borderId="55" xfId="0" applyFont="1" applyFill="1" applyBorder="1" applyAlignment="1">
      <alignment horizontal="center" vertical="center"/>
    </xf>
    <xf numFmtId="0" fontId="76" fillId="59" borderId="56" xfId="160" applyFont="1" applyFill="1" applyBorder="1" applyAlignment="1">
      <alignment horizontal="center" vertical="center"/>
    </xf>
    <xf numFmtId="0" fontId="76" fillId="59" borderId="32" xfId="160" applyFont="1" applyFill="1" applyBorder="1" applyAlignment="1">
      <alignment horizontal="center" vertical="center"/>
    </xf>
    <xf numFmtId="0" fontId="76" fillId="56" borderId="56" xfId="160" applyFont="1" applyFill="1" applyBorder="1" applyAlignment="1">
      <alignment horizontal="center" vertical="center" wrapText="1"/>
    </xf>
    <xf numFmtId="0" fontId="76" fillId="56" borderId="32" xfId="160" applyFont="1" applyFill="1" applyBorder="1" applyAlignment="1">
      <alignment horizontal="center" vertical="center" wrapText="1"/>
    </xf>
    <xf numFmtId="14" fontId="76" fillId="59" borderId="33" xfId="160" applyNumberFormat="1" applyFont="1" applyFill="1" applyBorder="1" applyAlignment="1">
      <alignment horizontal="center" vertical="center" readingOrder="1"/>
    </xf>
    <xf numFmtId="14" fontId="76" fillId="59" borderId="32" xfId="160" applyNumberFormat="1" applyFont="1" applyFill="1" applyBorder="1" applyAlignment="1">
      <alignment horizontal="center" vertical="center" readingOrder="1"/>
    </xf>
    <xf numFmtId="0" fontId="76" fillId="59" borderId="57" xfId="160" applyFont="1" applyFill="1" applyBorder="1" applyAlignment="1">
      <alignment horizontal="center" vertical="center"/>
    </xf>
    <xf numFmtId="0" fontId="74" fillId="59" borderId="11" xfId="0" applyFont="1" applyFill="1" applyBorder="1" applyAlignment="1">
      <alignment vertical="center"/>
    </xf>
    <xf numFmtId="0" fontId="74" fillId="59" borderId="17" xfId="0" applyFont="1" applyFill="1" applyBorder="1" applyAlignment="1">
      <alignment vertical="center"/>
    </xf>
    <xf numFmtId="0" fontId="74" fillId="59" borderId="18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72" fillId="0" borderId="60" xfId="0" applyFont="1" applyBorder="1" applyAlignment="1">
      <alignment horizontal="center" vertical="center"/>
    </xf>
    <xf numFmtId="0" fontId="72" fillId="0" borderId="58" xfId="0" applyFont="1" applyBorder="1" applyAlignment="1">
      <alignment horizontal="center" vertical="center"/>
    </xf>
    <xf numFmtId="0" fontId="72" fillId="0" borderId="51" xfId="0" applyFont="1" applyBorder="1" applyAlignment="1">
      <alignment horizontal="center" vertical="center"/>
    </xf>
    <xf numFmtId="0" fontId="76" fillId="59" borderId="11" xfId="0" applyFont="1" applyFill="1" applyBorder="1" applyAlignment="1">
      <alignment horizontal="right" vertical="center"/>
    </xf>
    <xf numFmtId="0" fontId="76" fillId="59" borderId="16" xfId="0" applyFont="1" applyFill="1" applyBorder="1" applyAlignment="1">
      <alignment horizontal="right" vertical="center"/>
    </xf>
    <xf numFmtId="0" fontId="76" fillId="59" borderId="11" xfId="0" applyFont="1" applyFill="1" applyBorder="1" applyAlignment="1">
      <alignment horizontal="center" vertical="center"/>
    </xf>
    <xf numFmtId="0" fontId="76" fillId="59" borderId="17" xfId="0" applyFont="1" applyFill="1" applyBorder="1" applyAlignment="1">
      <alignment horizontal="center" vertical="center"/>
    </xf>
    <xf numFmtId="0" fontId="76" fillId="59" borderId="16" xfId="0" applyFont="1" applyFill="1" applyBorder="1" applyAlignment="1">
      <alignment horizontal="center"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0" fontId="85" fillId="0" borderId="60" xfId="0" applyFont="1" applyBorder="1" applyAlignment="1">
      <alignment horizontal="center" vertical="center"/>
    </xf>
    <xf numFmtId="0" fontId="85" fillId="0" borderId="58" xfId="0" applyFont="1" applyBorder="1" applyAlignment="1">
      <alignment horizontal="center" vertical="center"/>
    </xf>
    <xf numFmtId="0" fontId="85" fillId="0" borderId="51" xfId="0" applyFont="1" applyBorder="1" applyAlignment="1">
      <alignment horizontal="center" vertical="center"/>
    </xf>
    <xf numFmtId="0" fontId="85" fillId="0" borderId="52" xfId="0" applyFont="1" applyBorder="1" applyAlignment="1">
      <alignment horizontal="center" vertical="center"/>
    </xf>
    <xf numFmtId="0" fontId="76" fillId="57" borderId="11" xfId="0" applyFont="1" applyFill="1" applyBorder="1" applyAlignment="1">
      <alignment horizontal="left" vertical="center" wrapText="1"/>
    </xf>
    <xf numFmtId="0" fontId="76" fillId="57" borderId="17" xfId="0" applyFont="1" applyFill="1" applyBorder="1" applyAlignment="1">
      <alignment horizontal="left" vertical="center" wrapText="1"/>
    </xf>
    <xf numFmtId="0" fontId="76" fillId="57" borderId="19" xfId="0" applyFont="1" applyFill="1" applyBorder="1" applyAlignment="1">
      <alignment horizontal="left" vertical="center" wrapText="1"/>
    </xf>
    <xf numFmtId="0" fontId="76" fillId="57" borderId="16" xfId="0" applyFont="1" applyFill="1" applyBorder="1" applyAlignment="1">
      <alignment horizontal="left" vertical="center" wrapText="1"/>
    </xf>
    <xf numFmtId="0" fontId="76" fillId="59" borderId="22" xfId="0" applyFont="1" applyFill="1" applyBorder="1" applyAlignment="1">
      <alignment vertical="center"/>
    </xf>
    <xf numFmtId="0" fontId="76" fillId="59" borderId="18" xfId="0" applyFont="1" applyFill="1" applyBorder="1" applyAlignment="1">
      <alignment vertical="center"/>
    </xf>
    <xf numFmtId="0" fontId="76" fillId="59" borderId="23" xfId="0" applyFont="1" applyFill="1" applyBorder="1" applyAlignment="1">
      <alignment vertical="center"/>
    </xf>
    <xf numFmtId="0" fontId="76" fillId="57" borderId="27" xfId="0" applyFont="1" applyFill="1" applyBorder="1" applyAlignment="1">
      <alignment horizontal="left" vertical="center" wrapText="1"/>
    </xf>
    <xf numFmtId="0" fontId="76" fillId="57" borderId="28" xfId="0" applyFont="1" applyFill="1" applyBorder="1" applyAlignment="1">
      <alignment horizontal="left" vertical="center" wrapText="1"/>
    </xf>
    <xf numFmtId="0" fontId="88" fillId="57" borderId="79" xfId="0" applyFont="1" applyFill="1" applyBorder="1" applyAlignment="1">
      <alignment horizontal="right" vertical="center" wrapText="1"/>
    </xf>
    <xf numFmtId="0" fontId="88" fillId="57" borderId="80" xfId="0" applyFont="1" applyFill="1" applyBorder="1" applyAlignment="1">
      <alignment horizontal="right" vertical="center" wrapText="1"/>
    </xf>
    <xf numFmtId="0" fontId="88" fillId="57" borderId="77" xfId="0" applyFont="1" applyFill="1" applyBorder="1" applyAlignment="1">
      <alignment horizontal="left" vertical="center" wrapText="1"/>
    </xf>
    <xf numFmtId="0" fontId="88" fillId="57" borderId="76" xfId="0" applyFont="1" applyFill="1" applyBorder="1" applyAlignment="1">
      <alignment horizontal="left" vertical="center" wrapText="1"/>
    </xf>
    <xf numFmtId="0" fontId="88" fillId="59" borderId="11" xfId="0" applyFont="1" applyFill="1" applyBorder="1" applyAlignment="1">
      <alignment horizontal="right" vertical="center"/>
    </xf>
    <xf numFmtId="0" fontId="88" fillId="59" borderId="16" xfId="0" applyFont="1" applyFill="1" applyBorder="1" applyAlignment="1">
      <alignment horizontal="right" vertical="center"/>
    </xf>
    <xf numFmtId="1" fontId="88" fillId="59" borderId="22" xfId="0" applyNumberFormat="1" applyFont="1" applyFill="1" applyBorder="1" applyAlignment="1">
      <alignment horizontal="center" vertical="center"/>
    </xf>
    <xf numFmtId="1" fontId="88" fillId="59" borderId="18" xfId="0" applyNumberFormat="1" applyFont="1" applyFill="1" applyBorder="1" applyAlignment="1">
      <alignment horizontal="center" vertical="center"/>
    </xf>
    <xf numFmtId="1" fontId="88" fillId="59" borderId="23" xfId="0" applyNumberFormat="1" applyFont="1" applyFill="1" applyBorder="1" applyAlignment="1">
      <alignment horizontal="center" vertical="center"/>
    </xf>
    <xf numFmtId="0" fontId="88" fillId="59" borderId="11" xfId="0" applyFont="1" applyFill="1" applyBorder="1" applyAlignment="1">
      <alignment horizontal="center" vertical="center"/>
    </xf>
    <xf numFmtId="0" fontId="88" fillId="59" borderId="17" xfId="0" applyFont="1" applyFill="1" applyBorder="1" applyAlignment="1">
      <alignment horizontal="center" vertical="center"/>
    </xf>
    <xf numFmtId="0" fontId="88" fillId="59" borderId="16" xfId="0" applyFont="1" applyFill="1" applyBorder="1" applyAlignment="1">
      <alignment horizontal="center" vertical="center"/>
    </xf>
    <xf numFmtId="0" fontId="72" fillId="0" borderId="49" xfId="0" applyFont="1" applyBorder="1" applyAlignment="1">
      <alignment horizontal="center" vertical="center"/>
    </xf>
    <xf numFmtId="0" fontId="88" fillId="57" borderId="78" xfId="0" applyFont="1" applyFill="1" applyBorder="1" applyAlignment="1">
      <alignment horizontal="left" vertical="center" wrapText="1"/>
    </xf>
    <xf numFmtId="0" fontId="88" fillId="59" borderId="81" xfId="0" applyFont="1" applyFill="1" applyBorder="1" applyAlignment="1">
      <alignment vertical="center"/>
    </xf>
    <xf numFmtId="0" fontId="88" fillId="59" borderId="83" xfId="0" applyFont="1" applyFill="1" applyBorder="1" applyAlignment="1">
      <alignment vertical="center"/>
    </xf>
    <xf numFmtId="0" fontId="88" fillId="59" borderId="82" xfId="0" applyFont="1" applyFill="1" applyBorder="1" applyAlignment="1">
      <alignment vertical="center"/>
    </xf>
  </cellXfs>
  <cellStyles count="671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3" xfId="105"/>
    <cellStyle name="Calculation 3 3 2" xfId="606"/>
    <cellStyle name="Calculation 3 4" xfId="106"/>
    <cellStyle name="Calculation 3 4 2" xfId="612"/>
    <cellStyle name="Calculation 3 5" xfId="107"/>
    <cellStyle name="Calculation 3 5 2" xfId="615"/>
    <cellStyle name="Calculation 3 6" xfId="108"/>
    <cellStyle name="Calculation 3 6 2" xfId="635"/>
    <cellStyle name="Calculation 3 7" xfId="59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3" xfId="147"/>
    <cellStyle name="Input 3 3 2" xfId="605"/>
    <cellStyle name="Input 3 4" xfId="148"/>
    <cellStyle name="Input 3 4 2" xfId="611"/>
    <cellStyle name="Input 3 5" xfId="149"/>
    <cellStyle name="Input 3 5 2" xfId="616"/>
    <cellStyle name="Input 3 6" xfId="150"/>
    <cellStyle name="Input 3 6 2" xfId="636"/>
    <cellStyle name="Input 3 7" xfId="59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3" xfId="469"/>
    <cellStyle name="Note 3 2 3 2" xfId="603"/>
    <cellStyle name="Note 3 2 4" xfId="470"/>
    <cellStyle name="Note 3 2 4 2" xfId="609"/>
    <cellStyle name="Note 3 2 5" xfId="471"/>
    <cellStyle name="Note 3 2 5 2" xfId="618"/>
    <cellStyle name="Note 3 2 6" xfId="472"/>
    <cellStyle name="Note 3 2 6 2" xfId="638"/>
    <cellStyle name="Note 3 2 7" xfId="594"/>
    <cellStyle name="Note 3 3" xfId="473"/>
    <cellStyle name="Note 3 3 2" xfId="599"/>
    <cellStyle name="Note 3 4" xfId="474"/>
    <cellStyle name="Note 3 4 2" xfId="604"/>
    <cellStyle name="Note 3 5" xfId="475"/>
    <cellStyle name="Note 3 5 2" xfId="610"/>
    <cellStyle name="Note 3 6" xfId="476"/>
    <cellStyle name="Note 3 6 2" xfId="617"/>
    <cellStyle name="Note 3 7" xfId="477"/>
    <cellStyle name="Note 3 7 2" xfId="637"/>
    <cellStyle name="Note 3 8" xfId="593"/>
    <cellStyle name="Note 4" xfId="478"/>
    <cellStyle name="Note 5" xfId="479"/>
    <cellStyle name="Note 5 10" xfId="668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3" xfId="484"/>
    <cellStyle name="Output 3 3 2" xfId="607"/>
    <cellStyle name="Output 3 4" xfId="485"/>
    <cellStyle name="Output 3 4 2" xfId="613"/>
    <cellStyle name="Output 3 5" xfId="486"/>
    <cellStyle name="Output 3 5 2" xfId="619"/>
    <cellStyle name="Output 3 6" xfId="487"/>
    <cellStyle name="Output 3 6 2" xfId="639"/>
    <cellStyle name="Output 3 7" xfId="59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3" xfId="497"/>
    <cellStyle name="Total 3 3 2" xfId="608"/>
    <cellStyle name="Total 3 4" xfId="498"/>
    <cellStyle name="Total 3 4 2" xfId="614"/>
    <cellStyle name="Total 3 5" xfId="499"/>
    <cellStyle name="Total 3 5 2" xfId="620"/>
    <cellStyle name="Total 3 6" xfId="500"/>
    <cellStyle name="Total 3 6 2" xfId="640"/>
    <cellStyle name="Total 3 7" xfId="59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2363477</xdr:colOff>
      <xdr:row>0</xdr:row>
      <xdr:rowOff>0</xdr:rowOff>
    </xdr:from>
    <xdr:to>
      <xdr:col>14</xdr:col>
      <xdr:colOff>2994025</xdr:colOff>
      <xdr:row>2</xdr:row>
      <xdr:rowOff>0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4661538" y="0"/>
          <a:ext cx="630548" cy="547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2364784</xdr:colOff>
      <xdr:row>43</xdr:row>
      <xdr:rowOff>63499</xdr:rowOff>
    </xdr:from>
    <xdr:to>
      <xdr:col>14</xdr:col>
      <xdr:colOff>2982913</xdr:colOff>
      <xdr:row>44</xdr:row>
      <xdr:rowOff>206374</xdr:rowOff>
    </xdr:to>
    <xdr:pic>
      <xdr:nvPicPr>
        <xdr:cNvPr id="390173" name="Picture 1" descr="173900_logo_final">
          <a:extLst>
            <a:ext uri="{FF2B5EF4-FFF2-40B4-BE49-F238E27FC236}">
              <a16:creationId xmlns:a16="http://schemas.microsoft.com/office/drawing/2014/main" id="{0C78759A-FA97-49FD-ACB2-6F5C8C919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4672650" y="8635999"/>
          <a:ext cx="618129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2799253</xdr:colOff>
      <xdr:row>0</xdr:row>
      <xdr:rowOff>0</xdr:rowOff>
    </xdr:from>
    <xdr:to>
      <xdr:col>6</xdr:col>
      <xdr:colOff>3267075</xdr:colOff>
      <xdr:row>1</xdr:row>
      <xdr:rowOff>247650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898A47-9D56-4BB6-AC7D-57D7E86F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936200" y="0"/>
          <a:ext cx="467822" cy="5048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2647950</xdr:colOff>
      <xdr:row>0</xdr:row>
      <xdr:rowOff>9525</xdr:rowOff>
    </xdr:from>
    <xdr:to>
      <xdr:col>6</xdr:col>
      <xdr:colOff>3115772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176F4A-4D92-4975-B58A-AFBE5C1EC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21528" y="9525"/>
          <a:ext cx="467822" cy="5048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2162175</xdr:colOff>
      <xdr:row>64</xdr:row>
      <xdr:rowOff>38100</xdr:rowOff>
    </xdr:from>
    <xdr:to>
      <xdr:col>7</xdr:col>
      <xdr:colOff>2724150</xdr:colOff>
      <xdr:row>65</xdr:row>
      <xdr:rowOff>257175</xdr:rowOff>
    </xdr:to>
    <xdr:pic>
      <xdr:nvPicPr>
        <xdr:cNvPr id="329318" name="Picture 4">
          <a:extLst>
            <a:ext uri="{FF2B5EF4-FFF2-40B4-BE49-F238E27FC236}">
              <a16:creationId xmlns:a16="http://schemas.microsoft.com/office/drawing/2014/main" id="{651CE326-B5C3-4411-9220-01B6856F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2171700</xdr:colOff>
      <xdr:row>0</xdr:row>
      <xdr:rowOff>47625</xdr:rowOff>
    </xdr:from>
    <xdr:ext cx="561975" cy="466725"/>
    <xdr:pic>
      <xdr:nvPicPr>
        <xdr:cNvPr id="5" name="Picture 4">
          <a:extLst>
            <a:ext uri="{FF2B5EF4-FFF2-40B4-BE49-F238E27FC236}">
              <a16:creationId xmlns:a16="http://schemas.microsoft.com/office/drawing/2014/main" id="{373E4D03-6F34-43FD-BBE7-8FA13DE6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14906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1333500</xdr:colOff>
      <xdr:row>0</xdr:row>
      <xdr:rowOff>0</xdr:rowOff>
    </xdr:from>
    <xdr:to>
      <xdr:col>14</xdr:col>
      <xdr:colOff>2126049</xdr:colOff>
      <xdr:row>1</xdr:row>
      <xdr:rowOff>298628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0064" y="0"/>
          <a:ext cx="792549" cy="731583"/>
        </a:xfrm>
        <a:prstGeom prst="rect">
          <a:avLst/>
        </a:prstGeom>
      </xdr:spPr>
    </xdr:pic>
    <xdr:clientData/>
  </xdr:twoCellAnchor>
  <xdr:oneCellAnchor>
    <xdr:from>
      <xdr:col>14</xdr:col>
      <xdr:colOff>1361642</xdr:colOff>
      <xdr:row>35</xdr:row>
      <xdr:rowOff>25977</xdr:rowOff>
    </xdr:from>
    <xdr:ext cx="764407" cy="705606"/>
    <xdr:pic>
      <xdr:nvPicPr>
        <xdr:cNvPr id="4" name="Picture 3">
          <a:extLst>
            <a:ext uri="{FF2B5EF4-FFF2-40B4-BE49-F238E27FC236}">
              <a16:creationId xmlns:a16="http://schemas.microsoft.com/office/drawing/2014/main" id="{9073F24E-B8F9-4F77-B7FF-CAA816FB7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876201" y="8875568"/>
          <a:ext cx="764407" cy="705606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1407520</xdr:colOff>
      <xdr:row>0</xdr:row>
      <xdr:rowOff>0</xdr:rowOff>
    </xdr:from>
    <xdr:to>
      <xdr:col>15</xdr:col>
      <xdr:colOff>137360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011245" y="0"/>
          <a:ext cx="725077" cy="681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92"/>
  <sheetViews>
    <sheetView rightToLeft="1" tabSelected="1" topLeftCell="A94" zoomScale="126" zoomScaleNormal="126" workbookViewId="0">
      <selection activeCell="M95" sqref="M95"/>
    </sheetView>
  </sheetViews>
  <sheetFormatPr defaultRowHeight="12.75"/>
  <cols>
    <col min="1" max="1" width="1" style="5" customWidth="1"/>
    <col min="2" max="2" width="23.42578125" style="5" customWidth="1"/>
    <col min="3" max="3" width="9.5703125" style="5" customWidth="1"/>
    <col min="4" max="5" width="9" style="5" customWidth="1"/>
    <col min="6" max="6" width="8.5703125" style="5" customWidth="1"/>
    <col min="7" max="7" width="9.140625" style="5" customWidth="1"/>
    <col min="8" max="8" width="8.7109375" style="5" customWidth="1"/>
    <col min="9" max="9" width="9.140625" style="5" customWidth="1"/>
    <col min="10" max="10" width="10.28515625" style="47" customWidth="1"/>
    <col min="11" max="11" width="8.140625" style="48" customWidth="1"/>
    <col min="12" max="12" width="16.140625" style="50" customWidth="1"/>
    <col min="13" max="13" width="17.5703125" style="50" customWidth="1"/>
    <col min="14" max="14" width="8.28515625" style="49" customWidth="1"/>
    <col min="15" max="15" width="45.140625" style="5" customWidth="1"/>
    <col min="16" max="237" width="9.140625" style="5"/>
    <col min="238" max="238" width="11" style="5" customWidth="1"/>
    <col min="239" max="16384" width="9.140625" style="5"/>
  </cols>
  <sheetData>
    <row r="1" spans="2:15" ht="25.5" customHeight="1">
      <c r="B1" s="108" t="s">
        <v>4</v>
      </c>
      <c r="C1" s="109"/>
      <c r="D1" s="109"/>
      <c r="E1" s="217" t="s">
        <v>401</v>
      </c>
      <c r="F1" s="217"/>
      <c r="G1" s="217"/>
      <c r="H1" s="217"/>
      <c r="I1" s="217"/>
      <c r="J1" s="217"/>
      <c r="K1" s="217"/>
      <c r="L1" s="217"/>
      <c r="M1" s="217"/>
      <c r="N1" s="217"/>
      <c r="O1" s="110"/>
    </row>
    <row r="2" spans="2:15" ht="17.25" customHeight="1">
      <c r="B2" s="218" t="s">
        <v>5</v>
      </c>
      <c r="C2" s="219"/>
      <c r="D2" s="219"/>
      <c r="E2" s="219"/>
      <c r="F2" s="220" t="s">
        <v>402</v>
      </c>
      <c r="G2" s="220"/>
      <c r="H2" s="220"/>
      <c r="I2" s="220"/>
      <c r="J2" s="220"/>
      <c r="K2" s="220"/>
      <c r="L2" s="220"/>
      <c r="M2" s="220"/>
      <c r="N2" s="220"/>
      <c r="O2" s="111"/>
    </row>
    <row r="3" spans="2:15" ht="57.75" customHeight="1">
      <c r="B3" s="15" t="s">
        <v>0</v>
      </c>
      <c r="C3" s="16" t="s">
        <v>6</v>
      </c>
      <c r="D3" s="16" t="s">
        <v>7</v>
      </c>
      <c r="E3" s="16" t="s">
        <v>8</v>
      </c>
      <c r="F3" s="16" t="s">
        <v>9</v>
      </c>
      <c r="G3" s="16" t="s">
        <v>22</v>
      </c>
      <c r="H3" s="16" t="s">
        <v>2</v>
      </c>
      <c r="I3" s="16" t="s">
        <v>23</v>
      </c>
      <c r="J3" s="17" t="s">
        <v>10</v>
      </c>
      <c r="K3" s="18" t="s">
        <v>97</v>
      </c>
      <c r="L3" s="16" t="s">
        <v>64</v>
      </c>
      <c r="M3" s="16" t="s">
        <v>65</v>
      </c>
      <c r="N3" s="16" t="s">
        <v>11</v>
      </c>
      <c r="O3" s="9" t="s">
        <v>1</v>
      </c>
    </row>
    <row r="4" spans="2:15" ht="15.95" customHeight="1">
      <c r="B4" s="14" t="s">
        <v>12</v>
      </c>
      <c r="C4" s="204" t="s">
        <v>3</v>
      </c>
      <c r="D4" s="205"/>
      <c r="E4" s="205"/>
      <c r="F4" s="205"/>
      <c r="G4" s="205"/>
      <c r="H4" s="206"/>
      <c r="I4" s="205"/>
      <c r="J4" s="205"/>
      <c r="K4" s="205"/>
      <c r="L4" s="205"/>
      <c r="M4" s="205"/>
      <c r="N4" s="205"/>
      <c r="O4" s="203"/>
    </row>
    <row r="5" spans="2:15" ht="15">
      <c r="B5" s="13" t="s">
        <v>375</v>
      </c>
      <c r="C5" s="23" t="s">
        <v>170</v>
      </c>
      <c r="D5" s="24">
        <v>0.77</v>
      </c>
      <c r="E5" s="73">
        <v>0.79</v>
      </c>
      <c r="F5" s="73">
        <v>0.77</v>
      </c>
      <c r="G5" s="34">
        <v>0.78</v>
      </c>
      <c r="H5" s="34">
        <v>0.77</v>
      </c>
      <c r="I5" s="34">
        <v>0.77</v>
      </c>
      <c r="J5" s="35">
        <v>0</v>
      </c>
      <c r="K5" s="26">
        <v>75</v>
      </c>
      <c r="L5" s="26">
        <v>135201220</v>
      </c>
      <c r="M5" s="26">
        <v>105091930.19999999</v>
      </c>
      <c r="N5" s="27">
        <v>5</v>
      </c>
      <c r="O5" s="28" t="s">
        <v>171</v>
      </c>
    </row>
    <row r="6" spans="2:15" ht="15">
      <c r="B6" s="13" t="s">
        <v>47</v>
      </c>
      <c r="C6" s="23" t="s">
        <v>36</v>
      </c>
      <c r="D6" s="24">
        <v>3.64</v>
      </c>
      <c r="E6" s="73">
        <v>3.72</v>
      </c>
      <c r="F6" s="73">
        <v>3.64</v>
      </c>
      <c r="G6" s="34">
        <v>3.69</v>
      </c>
      <c r="H6" s="34">
        <v>3.67</v>
      </c>
      <c r="I6" s="34">
        <v>3.64</v>
      </c>
      <c r="J6" s="35">
        <v>0.82417582417582125</v>
      </c>
      <c r="K6" s="26">
        <v>396</v>
      </c>
      <c r="L6" s="26">
        <v>117702772</v>
      </c>
      <c r="M6" s="26">
        <v>434549530.67000002</v>
      </c>
      <c r="N6" s="27">
        <v>5</v>
      </c>
      <c r="O6" s="28" t="s">
        <v>48</v>
      </c>
    </row>
    <row r="7" spans="2:15" ht="15">
      <c r="B7" s="13" t="s">
        <v>98</v>
      </c>
      <c r="C7" s="23" t="s">
        <v>99</v>
      </c>
      <c r="D7" s="24">
        <v>1.07</v>
      </c>
      <c r="E7" s="73">
        <v>1.08</v>
      </c>
      <c r="F7" s="73">
        <v>1.05</v>
      </c>
      <c r="G7" s="34">
        <v>1.07</v>
      </c>
      <c r="H7" s="34">
        <v>1.06</v>
      </c>
      <c r="I7" s="34">
        <v>1.07</v>
      </c>
      <c r="J7" s="35">
        <v>-0.93457943925233655</v>
      </c>
      <c r="K7" s="26">
        <v>41</v>
      </c>
      <c r="L7" s="26">
        <v>9855837</v>
      </c>
      <c r="M7" s="26">
        <v>10507391.859999999</v>
      </c>
      <c r="N7" s="27">
        <v>5</v>
      </c>
      <c r="O7" s="28" t="s">
        <v>100</v>
      </c>
    </row>
    <row r="8" spans="2:15" ht="15">
      <c r="B8" s="13" t="s">
        <v>397</v>
      </c>
      <c r="C8" s="23" t="s">
        <v>45</v>
      </c>
      <c r="D8" s="116">
        <v>7.0000000000000007E-2</v>
      </c>
      <c r="E8" s="116">
        <v>0.08</v>
      </c>
      <c r="F8" s="116">
        <v>7.0000000000000007E-2</v>
      </c>
      <c r="G8" s="34">
        <v>7.0000000000000007E-2</v>
      </c>
      <c r="H8" s="34">
        <v>7.0000000000000007E-2</v>
      </c>
      <c r="I8" s="34">
        <v>7.0000000000000007E-2</v>
      </c>
      <c r="J8" s="35">
        <v>0</v>
      </c>
      <c r="K8" s="26">
        <v>19</v>
      </c>
      <c r="L8" s="26">
        <v>210336889</v>
      </c>
      <c r="M8" s="26">
        <v>14740059.24</v>
      </c>
      <c r="N8" s="27">
        <v>5</v>
      </c>
      <c r="O8" s="28" t="s">
        <v>66</v>
      </c>
    </row>
    <row r="9" spans="2:15" ht="15">
      <c r="B9" s="13" t="s">
        <v>24</v>
      </c>
      <c r="C9" s="23" t="s">
        <v>25</v>
      </c>
      <c r="D9" s="24">
        <v>0.21</v>
      </c>
      <c r="E9" s="73">
        <v>0.22</v>
      </c>
      <c r="F9" s="73">
        <v>0.21</v>
      </c>
      <c r="G9" s="34">
        <v>0.22</v>
      </c>
      <c r="H9" s="34">
        <v>0.22</v>
      </c>
      <c r="I9" s="34">
        <v>0.21</v>
      </c>
      <c r="J9" s="35">
        <v>4.7619047619047672</v>
      </c>
      <c r="K9" s="26">
        <v>26</v>
      </c>
      <c r="L9" s="26">
        <v>28724945</v>
      </c>
      <c r="M9" s="26">
        <v>6313711.54</v>
      </c>
      <c r="N9" s="27">
        <v>5</v>
      </c>
      <c r="O9" s="28" t="s">
        <v>26</v>
      </c>
    </row>
    <row r="10" spans="2:15" ht="15">
      <c r="B10" s="13" t="s">
        <v>50</v>
      </c>
      <c r="C10" s="23" t="s">
        <v>51</v>
      </c>
      <c r="D10" s="24">
        <v>3.73</v>
      </c>
      <c r="E10" s="73">
        <v>3.94</v>
      </c>
      <c r="F10" s="73">
        <v>3.73</v>
      </c>
      <c r="G10" s="34">
        <v>3.79</v>
      </c>
      <c r="H10" s="34">
        <v>3.93</v>
      </c>
      <c r="I10" s="34">
        <v>3.73</v>
      </c>
      <c r="J10" s="35">
        <v>5.3619302949061698</v>
      </c>
      <c r="K10" s="26">
        <v>251</v>
      </c>
      <c r="L10" s="26">
        <v>146970737</v>
      </c>
      <c r="M10" s="26">
        <v>556544306.77999997</v>
      </c>
      <c r="N10" s="27">
        <v>5</v>
      </c>
      <c r="O10" s="28" t="s">
        <v>52</v>
      </c>
    </row>
    <row r="11" spans="2:15" ht="15">
      <c r="B11" s="13" t="s">
        <v>398</v>
      </c>
      <c r="C11" s="23" t="s">
        <v>74</v>
      </c>
      <c r="D11" s="24">
        <v>0.24</v>
      </c>
      <c r="E11" s="73">
        <v>0.24</v>
      </c>
      <c r="F11" s="73">
        <v>0.23</v>
      </c>
      <c r="G11" s="34">
        <v>0.23</v>
      </c>
      <c r="H11" s="34">
        <v>0.23</v>
      </c>
      <c r="I11" s="34">
        <v>0.23</v>
      </c>
      <c r="J11" s="35">
        <v>0</v>
      </c>
      <c r="K11" s="26">
        <v>27</v>
      </c>
      <c r="L11" s="26">
        <v>99555826</v>
      </c>
      <c r="M11" s="26">
        <v>23258815.41</v>
      </c>
      <c r="N11" s="27">
        <v>5</v>
      </c>
      <c r="O11" s="28" t="s">
        <v>75</v>
      </c>
    </row>
    <row r="12" spans="2:15" ht="15">
      <c r="B12" s="13" t="s">
        <v>53</v>
      </c>
      <c r="C12" s="23" t="s">
        <v>42</v>
      </c>
      <c r="D12" s="24">
        <v>0.28999999999999998</v>
      </c>
      <c r="E12" s="73">
        <v>0.38</v>
      </c>
      <c r="F12" s="73">
        <v>0.28999999999999998</v>
      </c>
      <c r="G12" s="34">
        <v>0.34</v>
      </c>
      <c r="H12" s="34">
        <v>0.33</v>
      </c>
      <c r="I12" s="34">
        <v>0.27</v>
      </c>
      <c r="J12" s="35">
        <v>22.222222222222211</v>
      </c>
      <c r="K12" s="26">
        <v>727</v>
      </c>
      <c r="L12" s="26">
        <v>2798925849</v>
      </c>
      <c r="M12" s="26">
        <v>953451199.98000002</v>
      </c>
      <c r="N12" s="27">
        <v>5</v>
      </c>
      <c r="O12" s="28" t="s">
        <v>43</v>
      </c>
    </row>
    <row r="13" spans="2:15" ht="15">
      <c r="B13" s="13" t="s">
        <v>380</v>
      </c>
      <c r="C13" s="23" t="s">
        <v>39</v>
      </c>
      <c r="D13" s="24">
        <v>0.16</v>
      </c>
      <c r="E13" s="73">
        <v>0.17</v>
      </c>
      <c r="F13" s="73">
        <v>0.15</v>
      </c>
      <c r="G13" s="34">
        <v>0.16</v>
      </c>
      <c r="H13" s="34">
        <v>0.16</v>
      </c>
      <c r="I13" s="34">
        <v>0.16</v>
      </c>
      <c r="J13" s="35">
        <v>0</v>
      </c>
      <c r="K13" s="26">
        <v>31</v>
      </c>
      <c r="L13" s="26">
        <v>54200703</v>
      </c>
      <c r="M13" s="26">
        <v>8700105.4499999993</v>
      </c>
      <c r="N13" s="27">
        <v>5</v>
      </c>
      <c r="O13" s="28" t="s">
        <v>40</v>
      </c>
    </row>
    <row r="14" spans="2:15" ht="15">
      <c r="B14" s="13" t="s">
        <v>240</v>
      </c>
      <c r="C14" s="23" t="s">
        <v>160</v>
      </c>
      <c r="D14" s="24">
        <v>1</v>
      </c>
      <c r="E14" s="73">
        <v>1.08</v>
      </c>
      <c r="F14" s="73">
        <v>1</v>
      </c>
      <c r="G14" s="34">
        <v>1</v>
      </c>
      <c r="H14" s="34">
        <v>1.08</v>
      </c>
      <c r="I14" s="34">
        <v>1</v>
      </c>
      <c r="J14" s="35">
        <v>8.0000000000000071</v>
      </c>
      <c r="K14" s="26">
        <v>8</v>
      </c>
      <c r="L14" s="26">
        <v>5546940</v>
      </c>
      <c r="M14" s="26">
        <v>5548640</v>
      </c>
      <c r="N14" s="27">
        <v>4</v>
      </c>
      <c r="O14" s="28" t="s">
        <v>161</v>
      </c>
    </row>
    <row r="15" spans="2:15" ht="15">
      <c r="B15" s="13" t="s">
        <v>38</v>
      </c>
      <c r="C15" s="23" t="s">
        <v>37</v>
      </c>
      <c r="D15" s="24">
        <v>2.04</v>
      </c>
      <c r="E15" s="73">
        <v>2.0699999999999998</v>
      </c>
      <c r="F15" s="73">
        <v>2.04</v>
      </c>
      <c r="G15" s="34">
        <v>2.0499999999999998</v>
      </c>
      <c r="H15" s="34">
        <v>2.0499999999999998</v>
      </c>
      <c r="I15" s="34">
        <v>2.04</v>
      </c>
      <c r="J15" s="35">
        <v>0.49019607843137081</v>
      </c>
      <c r="K15" s="26">
        <v>225</v>
      </c>
      <c r="L15" s="26">
        <v>314406583</v>
      </c>
      <c r="M15" s="26">
        <v>645544911.5</v>
      </c>
      <c r="N15" s="27">
        <v>5</v>
      </c>
      <c r="O15" s="28" t="s">
        <v>55</v>
      </c>
    </row>
    <row r="16" spans="2:15" ht="15">
      <c r="B16" s="13" t="s">
        <v>379</v>
      </c>
      <c r="C16" s="23" t="s">
        <v>148</v>
      </c>
      <c r="D16" s="24">
        <v>0.05</v>
      </c>
      <c r="E16" s="73">
        <v>0.05</v>
      </c>
      <c r="F16" s="73">
        <v>0.05</v>
      </c>
      <c r="G16" s="34">
        <v>0.05</v>
      </c>
      <c r="H16" s="34">
        <v>0.05</v>
      </c>
      <c r="I16" s="34">
        <v>0.05</v>
      </c>
      <c r="J16" s="35">
        <v>0</v>
      </c>
      <c r="K16" s="26">
        <v>49</v>
      </c>
      <c r="L16" s="26">
        <v>529205244</v>
      </c>
      <c r="M16" s="26">
        <v>26460262.200000003</v>
      </c>
      <c r="N16" s="27">
        <v>3</v>
      </c>
      <c r="O16" s="28" t="s">
        <v>242</v>
      </c>
    </row>
    <row r="17" spans="2:15" ht="15">
      <c r="B17" s="13" t="s">
        <v>243</v>
      </c>
      <c r="C17" s="23" t="s">
        <v>244</v>
      </c>
      <c r="D17" s="24">
        <v>0.4</v>
      </c>
      <c r="E17" s="73">
        <v>0.43</v>
      </c>
      <c r="F17" s="73">
        <v>0.36</v>
      </c>
      <c r="G17" s="34">
        <v>0.4</v>
      </c>
      <c r="H17" s="34">
        <v>0.36</v>
      </c>
      <c r="I17" s="34">
        <v>0.42</v>
      </c>
      <c r="J17" s="35">
        <v>-14.28571428571429</v>
      </c>
      <c r="K17" s="26">
        <v>15</v>
      </c>
      <c r="L17" s="26">
        <v>1618383</v>
      </c>
      <c r="M17" s="26">
        <v>650382.44999999995</v>
      </c>
      <c r="N17" s="27">
        <v>4</v>
      </c>
      <c r="O17" s="28" t="s">
        <v>245</v>
      </c>
    </row>
    <row r="18" spans="2:15" ht="15">
      <c r="B18" s="13" t="s">
        <v>184</v>
      </c>
      <c r="C18" s="23" t="s">
        <v>183</v>
      </c>
      <c r="D18" s="24">
        <v>0.41</v>
      </c>
      <c r="E18" s="73">
        <v>0.41</v>
      </c>
      <c r="F18" s="73">
        <v>0.41</v>
      </c>
      <c r="G18" s="34">
        <v>0.41</v>
      </c>
      <c r="H18" s="34">
        <v>0.41</v>
      </c>
      <c r="I18" s="34">
        <v>0.4</v>
      </c>
      <c r="J18" s="35">
        <v>2.4999999999999911</v>
      </c>
      <c r="K18" s="26">
        <v>3</v>
      </c>
      <c r="L18" s="26">
        <v>1207713</v>
      </c>
      <c r="M18" s="26">
        <v>495162.33</v>
      </c>
      <c r="N18" s="27">
        <v>1</v>
      </c>
      <c r="O18" s="28" t="s">
        <v>197</v>
      </c>
    </row>
    <row r="19" spans="2:15" ht="15">
      <c r="B19" s="13" t="s">
        <v>182</v>
      </c>
      <c r="C19" s="23" t="s">
        <v>151</v>
      </c>
      <c r="D19" s="24">
        <v>2.2000000000000002</v>
      </c>
      <c r="E19" s="73">
        <v>2.2000000000000002</v>
      </c>
      <c r="F19" s="73">
        <v>2.2000000000000002</v>
      </c>
      <c r="G19" s="34">
        <v>2.2000000000000002</v>
      </c>
      <c r="H19" s="34">
        <v>2.2000000000000002</v>
      </c>
      <c r="I19" s="34">
        <v>2.0099999999999998</v>
      </c>
      <c r="J19" s="35">
        <v>9.4527363184079718</v>
      </c>
      <c r="K19" s="26">
        <v>1</v>
      </c>
      <c r="L19" s="26">
        <v>750000</v>
      </c>
      <c r="M19" s="26">
        <v>1650000</v>
      </c>
      <c r="N19" s="27">
        <v>1</v>
      </c>
      <c r="O19" s="28" t="s">
        <v>152</v>
      </c>
    </row>
    <row r="20" spans="2:15" ht="15">
      <c r="B20" s="13" t="s">
        <v>200</v>
      </c>
      <c r="C20" s="23" t="s">
        <v>199</v>
      </c>
      <c r="D20" s="24">
        <v>0.7</v>
      </c>
      <c r="E20" s="73">
        <v>0.7</v>
      </c>
      <c r="F20" s="73">
        <v>0.7</v>
      </c>
      <c r="G20" s="34">
        <v>0.7</v>
      </c>
      <c r="H20" s="34">
        <v>0.7</v>
      </c>
      <c r="I20" s="34">
        <v>0.7</v>
      </c>
      <c r="J20" s="35">
        <v>0</v>
      </c>
      <c r="K20" s="26">
        <v>7</v>
      </c>
      <c r="L20" s="26">
        <v>84148</v>
      </c>
      <c r="M20" s="26">
        <v>58903.6</v>
      </c>
      <c r="N20" s="27">
        <v>4</v>
      </c>
      <c r="O20" s="28" t="s">
        <v>284</v>
      </c>
    </row>
    <row r="21" spans="2:15" ht="15">
      <c r="B21" s="143" t="s">
        <v>249</v>
      </c>
      <c r="C21" s="144" t="s">
        <v>106</v>
      </c>
      <c r="D21" s="127">
        <v>0.71</v>
      </c>
      <c r="E21" s="131">
        <v>0.73</v>
      </c>
      <c r="F21" s="131">
        <v>0.71</v>
      </c>
      <c r="G21" s="34">
        <v>0.71</v>
      </c>
      <c r="H21" s="34">
        <v>0.71</v>
      </c>
      <c r="I21" s="34">
        <v>0.71</v>
      </c>
      <c r="J21" s="35">
        <v>0</v>
      </c>
      <c r="K21" s="26">
        <v>24</v>
      </c>
      <c r="L21" s="26">
        <v>19440304</v>
      </c>
      <c r="M21" s="26">
        <v>13936550.870000001</v>
      </c>
      <c r="N21" s="27">
        <v>4</v>
      </c>
      <c r="O21" s="28" t="s">
        <v>107</v>
      </c>
    </row>
    <row r="22" spans="2:15" ht="15">
      <c r="B22" s="143" t="s">
        <v>191</v>
      </c>
      <c r="C22" s="144" t="s">
        <v>190</v>
      </c>
      <c r="D22" s="24">
        <v>0.09</v>
      </c>
      <c r="E22" s="73">
        <v>0.09</v>
      </c>
      <c r="F22" s="73">
        <v>0.08</v>
      </c>
      <c r="G22" s="145">
        <v>0.09</v>
      </c>
      <c r="H22" s="145">
        <v>0.08</v>
      </c>
      <c r="I22" s="145">
        <v>0.08</v>
      </c>
      <c r="J22" s="141">
        <v>0</v>
      </c>
      <c r="K22" s="138">
        <v>8</v>
      </c>
      <c r="L22" s="138">
        <v>371770</v>
      </c>
      <c r="M22" s="138">
        <v>33450.559999999998</v>
      </c>
      <c r="N22" s="139">
        <v>2</v>
      </c>
      <c r="O22" s="140" t="s">
        <v>250</v>
      </c>
    </row>
    <row r="23" spans="2:15" ht="15">
      <c r="B23" s="13" t="s">
        <v>383</v>
      </c>
      <c r="C23" s="23" t="s">
        <v>153</v>
      </c>
      <c r="D23" s="24">
        <v>0.31</v>
      </c>
      <c r="E23" s="73">
        <v>0.31</v>
      </c>
      <c r="F23" s="73">
        <v>0.3</v>
      </c>
      <c r="G23" s="34">
        <v>0.3</v>
      </c>
      <c r="H23" s="34">
        <v>0.3</v>
      </c>
      <c r="I23" s="34">
        <v>0.33</v>
      </c>
      <c r="J23" s="35">
        <v>-9.0909090909090935</v>
      </c>
      <c r="K23" s="26">
        <v>3</v>
      </c>
      <c r="L23" s="26">
        <v>50614</v>
      </c>
      <c r="M23" s="26">
        <v>15684.2</v>
      </c>
      <c r="N23" s="27">
        <v>2</v>
      </c>
      <c r="O23" s="28" t="s">
        <v>154</v>
      </c>
    </row>
    <row r="24" spans="2:15" ht="15">
      <c r="B24" s="13" t="s">
        <v>229</v>
      </c>
      <c r="C24" s="23" t="s">
        <v>230</v>
      </c>
      <c r="D24" s="24">
        <v>0.08</v>
      </c>
      <c r="E24" s="73">
        <v>0.09</v>
      </c>
      <c r="F24" s="73">
        <v>0.08</v>
      </c>
      <c r="G24" s="34">
        <v>0.08</v>
      </c>
      <c r="H24" s="34">
        <v>0.08</v>
      </c>
      <c r="I24" s="34">
        <v>0.08</v>
      </c>
      <c r="J24" s="35">
        <v>0</v>
      </c>
      <c r="K24" s="26">
        <v>4</v>
      </c>
      <c r="L24" s="26">
        <v>55007794</v>
      </c>
      <c r="M24" s="26">
        <v>4400733.96</v>
      </c>
      <c r="N24" s="27">
        <v>2</v>
      </c>
      <c r="O24" s="28" t="s">
        <v>231</v>
      </c>
    </row>
    <row r="25" spans="2:15" ht="15">
      <c r="B25" s="13" t="s">
        <v>399</v>
      </c>
      <c r="C25" s="23" t="s">
        <v>123</v>
      </c>
      <c r="D25" s="24">
        <v>0.22</v>
      </c>
      <c r="E25" s="73">
        <v>0.23</v>
      </c>
      <c r="F25" s="73">
        <v>0.21</v>
      </c>
      <c r="G25" s="34">
        <v>0.22</v>
      </c>
      <c r="H25" s="34">
        <v>0.23</v>
      </c>
      <c r="I25" s="34">
        <v>0.22</v>
      </c>
      <c r="J25" s="35">
        <v>4.5454545454545414</v>
      </c>
      <c r="K25" s="26">
        <v>213</v>
      </c>
      <c r="L25" s="26">
        <v>402432003</v>
      </c>
      <c r="M25" s="26">
        <v>88444090.659999996</v>
      </c>
      <c r="N25" s="27">
        <v>5</v>
      </c>
      <c r="O25" s="28" t="s">
        <v>128</v>
      </c>
    </row>
    <row r="26" spans="2:15" ht="18" customHeight="1">
      <c r="B26" s="172" t="s">
        <v>377</v>
      </c>
      <c r="C26" s="173"/>
      <c r="D26" s="221"/>
      <c r="E26" s="222"/>
      <c r="F26" s="222"/>
      <c r="G26" s="222"/>
      <c r="H26" s="222"/>
      <c r="I26" s="222"/>
      <c r="J26" s="223"/>
      <c r="K26" s="30">
        <f>SUM(K5:K25)</f>
        <v>2153</v>
      </c>
      <c r="L26" s="31">
        <f>SUM(L5:L25)</f>
        <v>4931596274</v>
      </c>
      <c r="M26" s="31">
        <f>SUM(M5:M25)</f>
        <v>2900395823.4599991</v>
      </c>
      <c r="N26" s="31">
        <v>5</v>
      </c>
      <c r="O26" s="32" t="s">
        <v>14</v>
      </c>
    </row>
    <row r="27" spans="2:15" ht="18" customHeight="1">
      <c r="B27" s="11" t="s">
        <v>27</v>
      </c>
      <c r="C27" s="33"/>
      <c r="D27" s="224" t="s">
        <v>95</v>
      </c>
      <c r="E27" s="202"/>
      <c r="F27" s="202"/>
      <c r="G27" s="202"/>
      <c r="H27" s="202"/>
      <c r="I27" s="202"/>
      <c r="J27" s="202"/>
      <c r="K27" s="202"/>
      <c r="L27" s="202"/>
      <c r="M27" s="202"/>
      <c r="N27" s="202"/>
      <c r="O27" s="225"/>
    </row>
    <row r="28" spans="2:15" ht="15.95" customHeight="1">
      <c r="B28" s="13" t="s">
        <v>394</v>
      </c>
      <c r="C28" s="23" t="s">
        <v>32</v>
      </c>
      <c r="D28" s="24">
        <v>12.2</v>
      </c>
      <c r="E28" s="73">
        <v>12.5</v>
      </c>
      <c r="F28" s="73">
        <v>12.19</v>
      </c>
      <c r="G28" s="34">
        <v>12.32</v>
      </c>
      <c r="H28" s="34">
        <v>12.3</v>
      </c>
      <c r="I28" s="34">
        <v>12.2</v>
      </c>
      <c r="J28" s="35">
        <v>0.819672131147553</v>
      </c>
      <c r="K28" s="26">
        <v>235</v>
      </c>
      <c r="L28" s="26">
        <v>24945261</v>
      </c>
      <c r="M28" s="26">
        <v>307287610.34999996</v>
      </c>
      <c r="N28" s="27">
        <v>5</v>
      </c>
      <c r="O28" s="28" t="s">
        <v>33</v>
      </c>
    </row>
    <row r="29" spans="2:15" ht="15.95" customHeight="1">
      <c r="B29" s="13" t="s">
        <v>112</v>
      </c>
      <c r="C29" s="23" t="s">
        <v>113</v>
      </c>
      <c r="D29" s="24">
        <v>3.12</v>
      </c>
      <c r="E29" s="73">
        <v>3.12</v>
      </c>
      <c r="F29" s="73">
        <v>2.6</v>
      </c>
      <c r="G29" s="34">
        <v>2.77</v>
      </c>
      <c r="H29" s="34">
        <v>2.6</v>
      </c>
      <c r="I29" s="34">
        <v>3.12</v>
      </c>
      <c r="J29" s="35">
        <v>-16.666666666666664</v>
      </c>
      <c r="K29" s="26">
        <v>34</v>
      </c>
      <c r="L29" s="26">
        <v>504433</v>
      </c>
      <c r="M29" s="26">
        <v>1395036.6400000001</v>
      </c>
      <c r="N29" s="27">
        <v>3</v>
      </c>
      <c r="O29" s="28" t="s">
        <v>301</v>
      </c>
    </row>
    <row r="30" spans="2:15" ht="16.5" customHeight="1">
      <c r="B30" s="21" t="s">
        <v>93</v>
      </c>
      <c r="C30" s="22"/>
      <c r="D30" s="21"/>
      <c r="E30" s="36"/>
      <c r="F30" s="36"/>
      <c r="G30" s="36"/>
      <c r="H30" s="37"/>
      <c r="I30" s="37"/>
      <c r="J30" s="37"/>
      <c r="K30" s="31">
        <f>SUM(K28:K29)</f>
        <v>269</v>
      </c>
      <c r="L30" s="31">
        <f>SUM(L28:L29)</f>
        <v>25449694</v>
      </c>
      <c r="M30" s="31">
        <f>SUM(M28:M29)</f>
        <v>308682646.98999995</v>
      </c>
      <c r="N30" s="31">
        <v>5</v>
      </c>
      <c r="O30" s="32" t="s">
        <v>14</v>
      </c>
    </row>
    <row r="31" spans="2:15" ht="16.5" customHeight="1">
      <c r="B31" s="11" t="s">
        <v>114</v>
      </c>
      <c r="C31" s="33"/>
      <c r="D31" s="200" t="s">
        <v>116</v>
      </c>
      <c r="E31" s="201"/>
      <c r="F31" s="201"/>
      <c r="G31" s="201"/>
      <c r="H31" s="202"/>
      <c r="I31" s="202"/>
      <c r="J31" s="202"/>
      <c r="K31" s="201"/>
      <c r="L31" s="201"/>
      <c r="M31" s="201"/>
      <c r="N31" s="201"/>
      <c r="O31" s="203"/>
    </row>
    <row r="32" spans="2:15" ht="15.95" customHeight="1">
      <c r="B32" s="13" t="s">
        <v>385</v>
      </c>
      <c r="C32" s="23" t="s">
        <v>163</v>
      </c>
      <c r="D32" s="24">
        <v>1.1100000000000001</v>
      </c>
      <c r="E32" s="73">
        <v>1.2</v>
      </c>
      <c r="F32" s="73">
        <v>1.1000000000000001</v>
      </c>
      <c r="G32" s="34">
        <v>1.1299999999999999</v>
      </c>
      <c r="H32" s="34">
        <v>1.1000000000000001</v>
      </c>
      <c r="I32" s="34">
        <v>1</v>
      </c>
      <c r="J32" s="35">
        <v>10.000000000000009</v>
      </c>
      <c r="K32" s="26">
        <v>47</v>
      </c>
      <c r="L32" s="26">
        <v>9436775</v>
      </c>
      <c r="M32" s="26">
        <v>10693241.100000001</v>
      </c>
      <c r="N32" s="27">
        <v>5</v>
      </c>
      <c r="O32" s="28" t="s">
        <v>164</v>
      </c>
    </row>
    <row r="33" spans="2:15" ht="15.95" customHeight="1">
      <c r="B33" s="13" t="s">
        <v>419</v>
      </c>
      <c r="C33" s="23" t="s">
        <v>149</v>
      </c>
      <c r="D33" s="24">
        <v>0.61</v>
      </c>
      <c r="E33" s="73">
        <v>0.61</v>
      </c>
      <c r="F33" s="73">
        <v>0.61</v>
      </c>
      <c r="G33" s="34">
        <v>0.61</v>
      </c>
      <c r="H33" s="34">
        <v>0.61</v>
      </c>
      <c r="I33" s="34">
        <v>0.6</v>
      </c>
      <c r="J33" s="35">
        <v>1.6666666666666607</v>
      </c>
      <c r="K33" s="26">
        <v>1</v>
      </c>
      <c r="L33" s="26">
        <v>400000</v>
      </c>
      <c r="M33" s="26">
        <v>244000</v>
      </c>
      <c r="N33" s="27">
        <v>1</v>
      </c>
      <c r="O33" s="28" t="s">
        <v>150</v>
      </c>
    </row>
    <row r="34" spans="2:15" ht="15" customHeight="1">
      <c r="B34" s="207" t="s">
        <v>115</v>
      </c>
      <c r="C34" s="208"/>
      <c r="D34" s="209"/>
      <c r="E34" s="210"/>
      <c r="F34" s="210"/>
      <c r="G34" s="210"/>
      <c r="H34" s="210"/>
      <c r="I34" s="210"/>
      <c r="J34" s="211"/>
      <c r="K34" s="30">
        <f>SUM(K32:K33)</f>
        <v>48</v>
      </c>
      <c r="L34" s="31">
        <f>SUM(L32:L33)</f>
        <v>9836775</v>
      </c>
      <c r="M34" s="31">
        <f>SUM(M32:M33)</f>
        <v>10937241.100000001</v>
      </c>
      <c r="N34" s="31">
        <v>5</v>
      </c>
      <c r="O34" s="32" t="s">
        <v>14</v>
      </c>
    </row>
    <row r="35" spans="2:15" ht="15" customHeight="1">
      <c r="B35" s="11" t="s">
        <v>28</v>
      </c>
      <c r="C35" s="33"/>
      <c r="D35" s="200" t="s">
        <v>31</v>
      </c>
      <c r="E35" s="201"/>
      <c r="F35" s="201"/>
      <c r="G35" s="201"/>
      <c r="H35" s="202"/>
      <c r="I35" s="201"/>
      <c r="J35" s="201"/>
      <c r="K35" s="201"/>
      <c r="L35" s="201"/>
      <c r="M35" s="201"/>
      <c r="N35" s="201"/>
      <c r="O35" s="203"/>
    </row>
    <row r="36" spans="2:15" ht="15.95" customHeight="1">
      <c r="B36" s="13" t="s">
        <v>326</v>
      </c>
      <c r="C36" s="23" t="s">
        <v>143</v>
      </c>
      <c r="D36" s="24">
        <v>4.3099999999999996</v>
      </c>
      <c r="E36" s="73">
        <v>4.32</v>
      </c>
      <c r="F36" s="73">
        <v>4.2</v>
      </c>
      <c r="G36" s="34">
        <v>4.26</v>
      </c>
      <c r="H36" s="34">
        <v>4.2699999999999996</v>
      </c>
      <c r="I36" s="34">
        <v>4.3</v>
      </c>
      <c r="J36" s="35">
        <v>-0.69767441860465462</v>
      </c>
      <c r="K36" s="26">
        <v>36</v>
      </c>
      <c r="L36" s="26">
        <v>1077118</v>
      </c>
      <c r="M36" s="26">
        <v>4590166.74</v>
      </c>
      <c r="N36" s="27">
        <v>5</v>
      </c>
      <c r="O36" s="28" t="s">
        <v>144</v>
      </c>
    </row>
    <row r="37" spans="2:15" ht="15.95" customHeight="1">
      <c r="B37" s="13" t="s">
        <v>67</v>
      </c>
      <c r="C37" s="23" t="s">
        <v>68</v>
      </c>
      <c r="D37" s="24">
        <v>3.55</v>
      </c>
      <c r="E37" s="73">
        <v>3.6</v>
      </c>
      <c r="F37" s="73">
        <v>3.4</v>
      </c>
      <c r="G37" s="34">
        <v>3.52</v>
      </c>
      <c r="H37" s="34">
        <v>3.47</v>
      </c>
      <c r="I37" s="34">
        <v>3.5</v>
      </c>
      <c r="J37" s="35">
        <v>-0.85714285714285632</v>
      </c>
      <c r="K37" s="26">
        <v>166</v>
      </c>
      <c r="L37" s="26">
        <v>32360014</v>
      </c>
      <c r="M37" s="26">
        <v>113913970.93000001</v>
      </c>
      <c r="N37" s="27">
        <v>5</v>
      </c>
      <c r="O37" s="28" t="s">
        <v>69</v>
      </c>
    </row>
    <row r="38" spans="2:15" ht="15.95" customHeight="1">
      <c r="B38" s="13" t="s">
        <v>418</v>
      </c>
      <c r="C38" s="23" t="s">
        <v>178</v>
      </c>
      <c r="D38" s="24">
        <v>0.81</v>
      </c>
      <c r="E38" s="73">
        <v>0.91</v>
      </c>
      <c r="F38" s="73">
        <v>0.81</v>
      </c>
      <c r="G38" s="34">
        <v>0.9</v>
      </c>
      <c r="H38" s="34">
        <v>0.91</v>
      </c>
      <c r="I38" s="34">
        <v>0.81</v>
      </c>
      <c r="J38" s="35">
        <v>12.345679012345666</v>
      </c>
      <c r="K38" s="26">
        <v>6</v>
      </c>
      <c r="L38" s="26">
        <v>145220</v>
      </c>
      <c r="M38" s="26">
        <v>130650.2</v>
      </c>
      <c r="N38" s="27">
        <v>2</v>
      </c>
      <c r="O38" s="28" t="s">
        <v>180</v>
      </c>
    </row>
    <row r="39" spans="2:15" ht="15.95" customHeight="1">
      <c r="B39" s="129" t="s">
        <v>70</v>
      </c>
      <c r="C39" s="130" t="s">
        <v>71</v>
      </c>
      <c r="D39" s="127">
        <v>34</v>
      </c>
      <c r="E39" s="131">
        <v>34</v>
      </c>
      <c r="F39" s="131">
        <v>33.5</v>
      </c>
      <c r="G39" s="34">
        <v>33.97</v>
      </c>
      <c r="H39" s="34">
        <v>33.5</v>
      </c>
      <c r="I39" s="34">
        <v>34</v>
      </c>
      <c r="J39" s="35">
        <v>-1.4705882352941124</v>
      </c>
      <c r="K39" s="26">
        <v>7</v>
      </c>
      <c r="L39" s="26">
        <v>161262</v>
      </c>
      <c r="M39" s="26">
        <v>5477714</v>
      </c>
      <c r="N39" s="27">
        <v>4</v>
      </c>
      <c r="O39" s="28" t="s">
        <v>72</v>
      </c>
    </row>
    <row r="40" spans="2:15" ht="15.95" customHeight="1">
      <c r="B40" s="143" t="s">
        <v>387</v>
      </c>
      <c r="C40" s="144" t="s">
        <v>202</v>
      </c>
      <c r="D40" s="182">
        <v>2</v>
      </c>
      <c r="E40" s="183">
        <v>2</v>
      </c>
      <c r="F40" s="183">
        <v>1.87</v>
      </c>
      <c r="G40" s="145">
        <v>1.9</v>
      </c>
      <c r="H40" s="145">
        <v>1.9</v>
      </c>
      <c r="I40" s="145">
        <v>2</v>
      </c>
      <c r="J40" s="141">
        <v>-5.0000000000000044</v>
      </c>
      <c r="K40" s="138">
        <v>25</v>
      </c>
      <c r="L40" s="138">
        <v>4124262</v>
      </c>
      <c r="M40" s="138">
        <v>7806219.9399999995</v>
      </c>
      <c r="N40" s="139">
        <v>3</v>
      </c>
      <c r="O40" s="140" t="s">
        <v>203</v>
      </c>
    </row>
    <row r="41" spans="2:15" ht="15.95" customHeight="1">
      <c r="B41" s="143" t="s">
        <v>376</v>
      </c>
      <c r="C41" s="144" t="s">
        <v>179</v>
      </c>
      <c r="D41" s="182">
        <v>1.53</v>
      </c>
      <c r="E41" s="183">
        <v>1.6</v>
      </c>
      <c r="F41" s="183">
        <v>1.53</v>
      </c>
      <c r="G41" s="145">
        <v>1.57</v>
      </c>
      <c r="H41" s="145">
        <v>1.58</v>
      </c>
      <c r="I41" s="145">
        <v>1.17</v>
      </c>
      <c r="J41" s="141">
        <v>35.042735042735053</v>
      </c>
      <c r="K41" s="138">
        <v>17</v>
      </c>
      <c r="L41" s="138">
        <v>1662591</v>
      </c>
      <c r="M41" s="138">
        <v>2610305.7399999998</v>
      </c>
      <c r="N41" s="139">
        <v>4</v>
      </c>
      <c r="O41" s="140" t="s">
        <v>181</v>
      </c>
    </row>
    <row r="42" spans="2:15" ht="15.95" customHeight="1">
      <c r="B42" s="143" t="s">
        <v>386</v>
      </c>
      <c r="C42" s="144" t="s">
        <v>215</v>
      </c>
      <c r="D42" s="182">
        <v>1.1599999999999999</v>
      </c>
      <c r="E42" s="183">
        <v>1.24</v>
      </c>
      <c r="F42" s="183">
        <v>1.1499999999999999</v>
      </c>
      <c r="G42" s="145">
        <v>1.23</v>
      </c>
      <c r="H42" s="145">
        <v>1.24</v>
      </c>
      <c r="I42" s="145">
        <v>1.55</v>
      </c>
      <c r="J42" s="141">
        <v>-20.000000000000007</v>
      </c>
      <c r="K42" s="138">
        <v>19</v>
      </c>
      <c r="L42" s="138">
        <v>2200173</v>
      </c>
      <c r="M42" s="138">
        <v>2697835.16</v>
      </c>
      <c r="N42" s="139">
        <v>5</v>
      </c>
      <c r="O42" s="140" t="s">
        <v>216</v>
      </c>
    </row>
    <row r="43" spans="2:15" ht="16.5" customHeight="1">
      <c r="B43" s="212" t="s">
        <v>94</v>
      </c>
      <c r="C43" s="213"/>
      <c r="D43" s="214"/>
      <c r="E43" s="215"/>
      <c r="F43" s="215"/>
      <c r="G43" s="215"/>
      <c r="H43" s="215"/>
      <c r="I43" s="215"/>
      <c r="J43" s="216"/>
      <c r="K43" s="105">
        <f>SUM(K36:K42)</f>
        <v>276</v>
      </c>
      <c r="L43" s="106">
        <f>SUM(L36:L42)</f>
        <v>41730640</v>
      </c>
      <c r="M43" s="106">
        <f>SUM(M36:M42)</f>
        <v>137226862.71000001</v>
      </c>
      <c r="N43" s="106">
        <v>5</v>
      </c>
      <c r="O43" s="107" t="s">
        <v>14</v>
      </c>
    </row>
    <row r="44" spans="2:15" ht="30" customHeight="1">
      <c r="B44" s="108" t="s">
        <v>4</v>
      </c>
      <c r="C44" s="109"/>
      <c r="D44" s="109"/>
      <c r="E44" s="217" t="s">
        <v>401</v>
      </c>
      <c r="F44" s="217"/>
      <c r="G44" s="217"/>
      <c r="H44" s="217"/>
      <c r="I44" s="217"/>
      <c r="J44" s="217"/>
      <c r="K44" s="217"/>
      <c r="L44" s="217"/>
      <c r="M44" s="217"/>
      <c r="N44" s="217"/>
      <c r="O44" s="110"/>
    </row>
    <row r="45" spans="2:15" ht="17.25" customHeight="1">
      <c r="B45" s="218" t="s">
        <v>5</v>
      </c>
      <c r="C45" s="219"/>
      <c r="D45" s="219"/>
      <c r="E45" s="219"/>
      <c r="F45" s="220" t="s">
        <v>402</v>
      </c>
      <c r="G45" s="220"/>
      <c r="H45" s="220"/>
      <c r="I45" s="220"/>
      <c r="J45" s="220"/>
      <c r="K45" s="220"/>
      <c r="L45" s="220"/>
      <c r="M45" s="220"/>
      <c r="N45" s="220"/>
      <c r="O45" s="111"/>
    </row>
    <row r="46" spans="2:15" ht="57.75" customHeight="1">
      <c r="B46" s="15" t="s">
        <v>0</v>
      </c>
      <c r="C46" s="16" t="s">
        <v>6</v>
      </c>
      <c r="D46" s="16" t="s">
        <v>7</v>
      </c>
      <c r="E46" s="16" t="s">
        <v>8</v>
      </c>
      <c r="F46" s="16" t="s">
        <v>9</v>
      </c>
      <c r="G46" s="16" t="s">
        <v>22</v>
      </c>
      <c r="H46" s="16" t="s">
        <v>2</v>
      </c>
      <c r="I46" s="16" t="s">
        <v>23</v>
      </c>
      <c r="J46" s="17" t="s">
        <v>10</v>
      </c>
      <c r="K46" s="18" t="s">
        <v>97</v>
      </c>
      <c r="L46" s="16" t="s">
        <v>64</v>
      </c>
      <c r="M46" s="16" t="s">
        <v>65</v>
      </c>
      <c r="N46" s="16" t="s">
        <v>11</v>
      </c>
      <c r="O46" s="9" t="s">
        <v>1</v>
      </c>
    </row>
    <row r="47" spans="2:15" ht="18" customHeight="1">
      <c r="B47" s="12" t="s">
        <v>76</v>
      </c>
      <c r="C47" s="200" t="s">
        <v>30</v>
      </c>
      <c r="D47" s="201"/>
      <c r="E47" s="201"/>
      <c r="F47" s="201"/>
      <c r="G47" s="201"/>
      <c r="H47" s="202"/>
      <c r="I47" s="201"/>
      <c r="J47" s="201"/>
      <c r="K47" s="201"/>
      <c r="L47" s="201"/>
      <c r="M47" s="201"/>
      <c r="N47" s="201"/>
      <c r="O47" s="203"/>
    </row>
    <row r="48" spans="2:15" ht="15.95" customHeight="1">
      <c r="B48" s="13" t="s">
        <v>56</v>
      </c>
      <c r="C48" s="23" t="s">
        <v>57</v>
      </c>
      <c r="D48" s="24">
        <v>2.46</v>
      </c>
      <c r="E48" s="24">
        <v>2.58</v>
      </c>
      <c r="F48" s="73">
        <v>2.44</v>
      </c>
      <c r="G48" s="25">
        <v>2.52</v>
      </c>
      <c r="H48" s="25">
        <v>2.5499999999999998</v>
      </c>
      <c r="I48" s="25">
        <v>2.46</v>
      </c>
      <c r="J48" s="35">
        <v>3.6585365853658569</v>
      </c>
      <c r="K48" s="26">
        <v>336</v>
      </c>
      <c r="L48" s="26">
        <v>141838153</v>
      </c>
      <c r="M48" s="26">
        <v>357995481.21000004</v>
      </c>
      <c r="N48" s="27">
        <v>4</v>
      </c>
      <c r="O48" s="28" t="s">
        <v>58</v>
      </c>
    </row>
    <row r="49" spans="2:15" ht="15.95" customHeight="1">
      <c r="B49" s="13" t="s">
        <v>157</v>
      </c>
      <c r="C49" s="23" t="s">
        <v>156</v>
      </c>
      <c r="D49" s="24">
        <v>10.9</v>
      </c>
      <c r="E49" s="73">
        <v>12.1</v>
      </c>
      <c r="F49" s="73">
        <v>10.25</v>
      </c>
      <c r="G49" s="25">
        <v>11.81</v>
      </c>
      <c r="H49" s="25">
        <v>11.9</v>
      </c>
      <c r="I49" s="25">
        <v>10.55</v>
      </c>
      <c r="J49" s="35">
        <v>12.796208530805675</v>
      </c>
      <c r="K49" s="26">
        <v>265</v>
      </c>
      <c r="L49" s="26">
        <v>14515912</v>
      </c>
      <c r="M49" s="26">
        <v>171441622.48000002</v>
      </c>
      <c r="N49" s="27">
        <v>5</v>
      </c>
      <c r="O49" s="28" t="s">
        <v>158</v>
      </c>
    </row>
    <row r="50" spans="2:15" ht="15.95" customHeight="1">
      <c r="B50" s="13" t="s">
        <v>187</v>
      </c>
      <c r="C50" s="23" t="s">
        <v>185</v>
      </c>
      <c r="D50" s="113">
        <v>18</v>
      </c>
      <c r="E50" s="113">
        <v>18</v>
      </c>
      <c r="F50" s="113">
        <v>18</v>
      </c>
      <c r="G50" s="25">
        <v>18</v>
      </c>
      <c r="H50" s="25">
        <v>18</v>
      </c>
      <c r="I50" s="25">
        <v>18.2</v>
      </c>
      <c r="J50" s="35">
        <v>-1.098901098901095</v>
      </c>
      <c r="K50" s="26">
        <v>1</v>
      </c>
      <c r="L50" s="26">
        <v>12000</v>
      </c>
      <c r="M50" s="26">
        <v>216000</v>
      </c>
      <c r="N50" s="27">
        <v>1</v>
      </c>
      <c r="O50" s="28" t="s">
        <v>196</v>
      </c>
    </row>
    <row r="51" spans="2:15" ht="15.95" customHeight="1">
      <c r="B51" s="13" t="s">
        <v>59</v>
      </c>
      <c r="C51" s="23" t="s">
        <v>34</v>
      </c>
      <c r="D51" s="24">
        <v>4.6500000000000004</v>
      </c>
      <c r="E51" s="73">
        <v>4.7</v>
      </c>
      <c r="F51" s="73">
        <v>4.6500000000000004</v>
      </c>
      <c r="G51" s="25">
        <v>4.68</v>
      </c>
      <c r="H51" s="25">
        <v>4.67</v>
      </c>
      <c r="I51" s="25">
        <v>4.6500000000000004</v>
      </c>
      <c r="J51" s="35">
        <v>0.43010752688170673</v>
      </c>
      <c r="K51" s="26">
        <v>207</v>
      </c>
      <c r="L51" s="26">
        <v>62939128</v>
      </c>
      <c r="M51" s="26">
        <v>294726952.56</v>
      </c>
      <c r="N51" s="27">
        <v>5</v>
      </c>
      <c r="O51" s="28" t="s">
        <v>35</v>
      </c>
    </row>
    <row r="52" spans="2:15" ht="15.95" customHeight="1">
      <c r="B52" s="13" t="s">
        <v>60</v>
      </c>
      <c r="C52" s="23" t="s">
        <v>41</v>
      </c>
      <c r="D52" s="24">
        <v>2.85</v>
      </c>
      <c r="E52" s="73">
        <v>2.9</v>
      </c>
      <c r="F52" s="73">
        <v>2.8</v>
      </c>
      <c r="G52" s="25">
        <v>2.85</v>
      </c>
      <c r="H52" s="25">
        <v>2.9</v>
      </c>
      <c r="I52" s="25">
        <v>2.89</v>
      </c>
      <c r="J52" s="35">
        <v>0.34602076124565784</v>
      </c>
      <c r="K52" s="26">
        <v>60</v>
      </c>
      <c r="L52" s="26">
        <v>17041419</v>
      </c>
      <c r="M52" s="26">
        <v>48637334.660000004</v>
      </c>
      <c r="N52" s="27">
        <v>5</v>
      </c>
      <c r="O52" s="28" t="s">
        <v>61</v>
      </c>
    </row>
    <row r="53" spans="2:15" ht="15.95" customHeight="1">
      <c r="B53" s="13" t="s">
        <v>62</v>
      </c>
      <c r="C53" s="23" t="s">
        <v>46</v>
      </c>
      <c r="D53" s="24">
        <v>2.6</v>
      </c>
      <c r="E53" s="73">
        <v>2.6</v>
      </c>
      <c r="F53" s="73">
        <v>2.5</v>
      </c>
      <c r="G53" s="25">
        <v>2.5499999999999998</v>
      </c>
      <c r="H53" s="25">
        <v>2.5499999999999998</v>
      </c>
      <c r="I53" s="25">
        <v>2.5499999999999998</v>
      </c>
      <c r="J53" s="35">
        <v>0</v>
      </c>
      <c r="K53" s="26">
        <v>43</v>
      </c>
      <c r="L53" s="26">
        <v>8451670</v>
      </c>
      <c r="M53" s="26">
        <v>21541848.699999999</v>
      </c>
      <c r="N53" s="27">
        <v>4</v>
      </c>
      <c r="O53" s="28" t="s">
        <v>44</v>
      </c>
    </row>
    <row r="54" spans="2:15" ht="15.95" customHeight="1">
      <c r="B54" s="13" t="s">
        <v>127</v>
      </c>
      <c r="C54" s="23" t="s">
        <v>126</v>
      </c>
      <c r="D54" s="24">
        <v>4.5</v>
      </c>
      <c r="E54" s="73">
        <v>4.5</v>
      </c>
      <c r="F54" s="73">
        <v>4.5</v>
      </c>
      <c r="G54" s="25">
        <v>4.5</v>
      </c>
      <c r="H54" s="25">
        <v>4.5</v>
      </c>
      <c r="I54" s="25">
        <v>4.0199999999999996</v>
      </c>
      <c r="J54" s="35">
        <v>11.9402985074627</v>
      </c>
      <c r="K54" s="26">
        <v>2</v>
      </c>
      <c r="L54" s="26">
        <v>2000</v>
      </c>
      <c r="M54" s="26">
        <v>9000</v>
      </c>
      <c r="N54" s="27">
        <v>1</v>
      </c>
      <c r="O54" s="28" t="s">
        <v>129</v>
      </c>
    </row>
    <row r="55" spans="2:15" ht="15.95" customHeight="1">
      <c r="B55" s="13" t="s">
        <v>392</v>
      </c>
      <c r="C55" s="23" t="s">
        <v>186</v>
      </c>
      <c r="D55" s="24">
        <v>1.1000000000000001</v>
      </c>
      <c r="E55" s="73">
        <v>1.2</v>
      </c>
      <c r="F55" s="73">
        <v>1.1000000000000001</v>
      </c>
      <c r="G55" s="25">
        <v>1.1499999999999999</v>
      </c>
      <c r="H55" s="25">
        <v>1.1499999999999999</v>
      </c>
      <c r="I55" s="25">
        <v>1.1000000000000001</v>
      </c>
      <c r="J55" s="35">
        <v>4.5454545454545192</v>
      </c>
      <c r="K55" s="26">
        <v>8</v>
      </c>
      <c r="L55" s="26">
        <v>1033248</v>
      </c>
      <c r="M55" s="26">
        <v>1188223.5999999999</v>
      </c>
      <c r="N55" s="27">
        <v>2</v>
      </c>
      <c r="O55" s="28" t="s">
        <v>195</v>
      </c>
    </row>
    <row r="56" spans="2:15" ht="15.95" customHeight="1">
      <c r="B56" s="13" t="s">
        <v>389</v>
      </c>
      <c r="C56" s="23" t="s">
        <v>155</v>
      </c>
      <c r="D56" s="24">
        <v>1.9</v>
      </c>
      <c r="E56" s="73">
        <v>2</v>
      </c>
      <c r="F56" s="73">
        <v>1.9</v>
      </c>
      <c r="G56" s="25">
        <v>2</v>
      </c>
      <c r="H56" s="25">
        <v>2</v>
      </c>
      <c r="I56" s="25">
        <v>1.9</v>
      </c>
      <c r="J56" s="35">
        <v>5.2631578947368363</v>
      </c>
      <c r="K56" s="26">
        <v>16</v>
      </c>
      <c r="L56" s="26">
        <v>10293381</v>
      </c>
      <c r="M56" s="26">
        <v>20585833.800000001</v>
      </c>
      <c r="N56" s="27">
        <v>2</v>
      </c>
      <c r="O56" s="28" t="s">
        <v>159</v>
      </c>
    </row>
    <row r="57" spans="2:15" ht="15.95" customHeight="1">
      <c r="B57" s="13" t="s">
        <v>84</v>
      </c>
      <c r="C57" s="23" t="s">
        <v>85</v>
      </c>
      <c r="D57" s="24">
        <v>2.4</v>
      </c>
      <c r="E57" s="73">
        <v>2.4</v>
      </c>
      <c r="F57" s="73">
        <v>2.2000000000000002</v>
      </c>
      <c r="G57" s="25">
        <v>2.2200000000000002</v>
      </c>
      <c r="H57" s="25">
        <v>2.2000000000000002</v>
      </c>
      <c r="I57" s="25">
        <v>2.2999999999999998</v>
      </c>
      <c r="J57" s="35">
        <v>-4.3478260869565073</v>
      </c>
      <c r="K57" s="26">
        <v>10</v>
      </c>
      <c r="L57" s="26">
        <v>1137399</v>
      </c>
      <c r="M57" s="26">
        <v>2521727.7999999998</v>
      </c>
      <c r="N57" s="27">
        <v>3</v>
      </c>
      <c r="O57" s="28" t="s">
        <v>86</v>
      </c>
    </row>
    <row r="58" spans="2:15" ht="15.95" customHeight="1">
      <c r="B58" s="13" t="s">
        <v>87</v>
      </c>
      <c r="C58" s="23" t="s">
        <v>88</v>
      </c>
      <c r="D58" s="24">
        <v>1.2</v>
      </c>
      <c r="E58" s="73">
        <v>1.2</v>
      </c>
      <c r="F58" s="73">
        <v>1.2</v>
      </c>
      <c r="G58" s="25">
        <v>1.2</v>
      </c>
      <c r="H58" s="25">
        <v>1.2</v>
      </c>
      <c r="I58" s="25">
        <v>1.2</v>
      </c>
      <c r="J58" s="35">
        <v>0</v>
      </c>
      <c r="K58" s="26">
        <v>1</v>
      </c>
      <c r="L58" s="26">
        <v>50000</v>
      </c>
      <c r="M58" s="26">
        <v>60000</v>
      </c>
      <c r="N58" s="27">
        <v>1</v>
      </c>
      <c r="O58" s="28" t="s">
        <v>89</v>
      </c>
    </row>
    <row r="59" spans="2:15" ht="15.95" customHeight="1">
      <c r="B59" s="13" t="s">
        <v>421</v>
      </c>
      <c r="C59" s="23" t="s">
        <v>339</v>
      </c>
      <c r="D59" s="24">
        <v>2.9</v>
      </c>
      <c r="E59" s="73">
        <v>2.9</v>
      </c>
      <c r="F59" s="73">
        <v>2.9</v>
      </c>
      <c r="G59" s="25">
        <v>2.9</v>
      </c>
      <c r="H59" s="25">
        <v>2.9</v>
      </c>
      <c r="I59" s="25">
        <v>3</v>
      </c>
      <c r="J59" s="35">
        <v>-3.3333333333333326</v>
      </c>
      <c r="K59" s="26">
        <v>1</v>
      </c>
      <c r="L59" s="26">
        <v>200000</v>
      </c>
      <c r="M59" s="26">
        <v>580000</v>
      </c>
      <c r="N59" s="27">
        <v>1</v>
      </c>
      <c r="O59" s="28" t="s">
        <v>340</v>
      </c>
    </row>
    <row r="60" spans="2:15" ht="15.95" customHeight="1">
      <c r="B60" s="13" t="s">
        <v>81</v>
      </c>
      <c r="C60" s="23" t="s">
        <v>82</v>
      </c>
      <c r="D60" s="24">
        <v>3.16</v>
      </c>
      <c r="E60" s="73">
        <v>3.16</v>
      </c>
      <c r="F60" s="73">
        <v>3</v>
      </c>
      <c r="G60" s="25">
        <v>3.01</v>
      </c>
      <c r="H60" s="25">
        <v>3.04</v>
      </c>
      <c r="I60" s="25">
        <v>3.1</v>
      </c>
      <c r="J60" s="35">
        <v>-1.9354838709677469</v>
      </c>
      <c r="K60" s="26">
        <v>190</v>
      </c>
      <c r="L60" s="26">
        <v>64299144</v>
      </c>
      <c r="M60" s="26">
        <v>196848663.26999998</v>
      </c>
      <c r="N60" s="27">
        <v>5</v>
      </c>
      <c r="O60" s="28" t="s">
        <v>83</v>
      </c>
    </row>
    <row r="61" spans="2:15" ht="15.95" customHeight="1">
      <c r="B61" s="13" t="s">
        <v>400</v>
      </c>
      <c r="C61" s="23" t="s">
        <v>131</v>
      </c>
      <c r="D61" s="24">
        <v>1.1000000000000001</v>
      </c>
      <c r="E61" s="73">
        <v>1.1000000000000001</v>
      </c>
      <c r="F61" s="73">
        <v>1.1000000000000001</v>
      </c>
      <c r="G61" s="25">
        <v>1.1000000000000001</v>
      </c>
      <c r="H61" s="25">
        <v>1.1000000000000001</v>
      </c>
      <c r="I61" s="25">
        <v>1.1000000000000001</v>
      </c>
      <c r="J61" s="35">
        <v>0</v>
      </c>
      <c r="K61" s="26">
        <v>5</v>
      </c>
      <c r="L61" s="26">
        <v>800812</v>
      </c>
      <c r="M61" s="26">
        <v>880893.2</v>
      </c>
      <c r="N61" s="27">
        <v>3</v>
      </c>
      <c r="O61" s="28" t="s">
        <v>132</v>
      </c>
    </row>
    <row r="62" spans="2:15" ht="15.95" customHeight="1">
      <c r="B62" s="143" t="s">
        <v>378</v>
      </c>
      <c r="C62" s="144" t="s">
        <v>79</v>
      </c>
      <c r="D62" s="127">
        <v>1.21</v>
      </c>
      <c r="E62" s="131">
        <v>1.21</v>
      </c>
      <c r="F62" s="131">
        <v>1.2</v>
      </c>
      <c r="G62" s="25">
        <v>1.21</v>
      </c>
      <c r="H62" s="25">
        <v>1.2</v>
      </c>
      <c r="I62" s="25">
        <v>1.25</v>
      </c>
      <c r="J62" s="35">
        <v>-4.0000000000000036</v>
      </c>
      <c r="K62" s="26">
        <v>8</v>
      </c>
      <c r="L62" s="26">
        <v>1361255</v>
      </c>
      <c r="M62" s="26">
        <v>1643727.81</v>
      </c>
      <c r="N62" s="27">
        <v>1</v>
      </c>
      <c r="O62" s="28" t="s">
        <v>80</v>
      </c>
    </row>
    <row r="63" spans="2:15" ht="15.95" customHeight="1">
      <c r="B63" s="13" t="s">
        <v>342</v>
      </c>
      <c r="C63" s="23" t="s">
        <v>343</v>
      </c>
      <c r="D63" s="24">
        <v>1.17</v>
      </c>
      <c r="E63" s="73">
        <v>1.17</v>
      </c>
      <c r="F63" s="73">
        <v>1.1399999999999999</v>
      </c>
      <c r="G63" s="25">
        <v>1.1499999999999999</v>
      </c>
      <c r="H63" s="25">
        <v>1.17</v>
      </c>
      <c r="I63" s="25">
        <v>1.17</v>
      </c>
      <c r="J63" s="35">
        <v>0</v>
      </c>
      <c r="K63" s="26">
        <v>41</v>
      </c>
      <c r="L63" s="26">
        <v>18928526</v>
      </c>
      <c r="M63" s="26">
        <v>21820548.57</v>
      </c>
      <c r="N63" s="27">
        <v>5</v>
      </c>
      <c r="O63" s="28" t="s">
        <v>344</v>
      </c>
    </row>
    <row r="64" spans="2:15" ht="15.95" customHeight="1">
      <c r="B64" s="13" t="s">
        <v>145</v>
      </c>
      <c r="C64" s="23" t="s">
        <v>146</v>
      </c>
      <c r="D64" s="24">
        <v>1.82</v>
      </c>
      <c r="E64" s="73">
        <v>1.91</v>
      </c>
      <c r="F64" s="73">
        <v>1.82</v>
      </c>
      <c r="G64" s="25">
        <v>1.89</v>
      </c>
      <c r="H64" s="25">
        <v>1.9</v>
      </c>
      <c r="I64" s="25">
        <v>1.81</v>
      </c>
      <c r="J64" s="35">
        <v>4.9723756906077332</v>
      </c>
      <c r="K64" s="26">
        <v>38</v>
      </c>
      <c r="L64" s="26">
        <v>4051299</v>
      </c>
      <c r="M64" s="26">
        <v>7665430.3100000005</v>
      </c>
      <c r="N64" s="27">
        <v>4</v>
      </c>
      <c r="O64" s="28" t="s">
        <v>147</v>
      </c>
    </row>
    <row r="65" spans="2:15" ht="15.95" customHeight="1">
      <c r="B65" s="13" t="s">
        <v>391</v>
      </c>
      <c r="C65" s="23" t="s">
        <v>192</v>
      </c>
      <c r="D65" s="24">
        <v>0.46</v>
      </c>
      <c r="E65" s="73">
        <v>0.46</v>
      </c>
      <c r="F65" s="73">
        <v>0.46</v>
      </c>
      <c r="G65" s="25">
        <v>0.46</v>
      </c>
      <c r="H65" s="25">
        <v>0.46</v>
      </c>
      <c r="I65" s="25">
        <v>0.46</v>
      </c>
      <c r="J65" s="35">
        <v>0</v>
      </c>
      <c r="K65" s="26">
        <v>2</v>
      </c>
      <c r="L65" s="26">
        <v>240864</v>
      </c>
      <c r="M65" s="26">
        <v>110797.44</v>
      </c>
      <c r="N65" s="27">
        <v>1</v>
      </c>
      <c r="O65" s="28" t="s">
        <v>193</v>
      </c>
    </row>
    <row r="66" spans="2:15" ht="18" customHeight="1">
      <c r="B66" s="207" t="s">
        <v>162</v>
      </c>
      <c r="C66" s="208"/>
      <c r="D66" s="234"/>
      <c r="E66" s="235"/>
      <c r="F66" s="235"/>
      <c r="G66" s="235"/>
      <c r="H66" s="235"/>
      <c r="I66" s="235"/>
      <c r="J66" s="236"/>
      <c r="K66" s="30">
        <f>SUM(K48:K65)</f>
        <v>1234</v>
      </c>
      <c r="L66" s="31">
        <f>SUM(L48:L65)</f>
        <v>347196210</v>
      </c>
      <c r="M66" s="31">
        <f>SUM(M48:M65)</f>
        <v>1148474085.4099998</v>
      </c>
      <c r="N66" s="31">
        <v>5</v>
      </c>
      <c r="O66" s="39" t="s">
        <v>14</v>
      </c>
    </row>
    <row r="67" spans="2:15" ht="18" customHeight="1">
      <c r="B67" s="227" t="s">
        <v>16</v>
      </c>
      <c r="C67" s="228"/>
      <c r="D67" s="40"/>
      <c r="E67" s="40"/>
      <c r="F67" s="40"/>
      <c r="G67" s="40"/>
      <c r="H67" s="41"/>
      <c r="I67" s="40"/>
      <c r="J67" s="42"/>
      <c r="K67" s="43"/>
      <c r="L67" s="43"/>
      <c r="M67" s="43"/>
      <c r="N67" s="200" t="s">
        <v>63</v>
      </c>
      <c r="O67" s="201"/>
    </row>
    <row r="68" spans="2:15" ht="16.5" customHeight="1">
      <c r="B68" s="125" t="s">
        <v>90</v>
      </c>
      <c r="C68" s="126" t="s">
        <v>91</v>
      </c>
      <c r="D68" s="127">
        <v>9</v>
      </c>
      <c r="E68" s="127">
        <v>9</v>
      </c>
      <c r="F68" s="127">
        <v>8.9</v>
      </c>
      <c r="G68" s="128">
        <v>8.9700000000000006</v>
      </c>
      <c r="H68" s="128">
        <v>9</v>
      </c>
      <c r="I68" s="128">
        <v>9</v>
      </c>
      <c r="J68" s="35">
        <v>0</v>
      </c>
      <c r="K68" s="26">
        <v>24</v>
      </c>
      <c r="L68" s="26">
        <v>2919666</v>
      </c>
      <c r="M68" s="26">
        <v>26188460.5</v>
      </c>
      <c r="N68" s="27">
        <v>5</v>
      </c>
      <c r="O68" s="29" t="s">
        <v>92</v>
      </c>
    </row>
    <row r="69" spans="2:15" ht="16.5" customHeight="1">
      <c r="B69" s="19" t="s">
        <v>396</v>
      </c>
      <c r="C69" s="20" t="s">
        <v>176</v>
      </c>
      <c r="D69" s="24">
        <v>96</v>
      </c>
      <c r="E69" s="24">
        <v>98</v>
      </c>
      <c r="F69" s="24">
        <v>96</v>
      </c>
      <c r="G69" s="38">
        <v>97.34</v>
      </c>
      <c r="H69" s="38">
        <v>98</v>
      </c>
      <c r="I69" s="38">
        <v>96</v>
      </c>
      <c r="J69" s="35">
        <v>2.0833333333333259</v>
      </c>
      <c r="K69" s="26">
        <v>19</v>
      </c>
      <c r="L69" s="26">
        <v>152516</v>
      </c>
      <c r="M69" s="26">
        <v>14853234</v>
      </c>
      <c r="N69" s="27">
        <v>3</v>
      </c>
      <c r="O69" s="29" t="s">
        <v>177</v>
      </c>
    </row>
    <row r="70" spans="2:15" ht="16.5" customHeight="1">
      <c r="B70" s="19" t="s">
        <v>109</v>
      </c>
      <c r="C70" s="20" t="s">
        <v>110</v>
      </c>
      <c r="D70" s="24">
        <v>11.25</v>
      </c>
      <c r="E70" s="24">
        <v>11.25</v>
      </c>
      <c r="F70" s="24">
        <v>11.25</v>
      </c>
      <c r="G70" s="38">
        <v>11.25</v>
      </c>
      <c r="H70" s="38">
        <v>11.25</v>
      </c>
      <c r="I70" s="38">
        <v>11</v>
      </c>
      <c r="J70" s="35">
        <v>2.2727272727272707</v>
      </c>
      <c r="K70" s="26">
        <v>5</v>
      </c>
      <c r="L70" s="26">
        <v>350407</v>
      </c>
      <c r="M70" s="26">
        <v>3942078.75</v>
      </c>
      <c r="N70" s="27">
        <v>2</v>
      </c>
      <c r="O70" s="29" t="s">
        <v>111</v>
      </c>
    </row>
    <row r="71" spans="2:15" ht="16.5" customHeight="1">
      <c r="B71" s="19" t="s">
        <v>125</v>
      </c>
      <c r="C71" s="20" t="s">
        <v>124</v>
      </c>
      <c r="D71" s="24">
        <v>36</v>
      </c>
      <c r="E71" s="24">
        <v>36</v>
      </c>
      <c r="F71" s="24">
        <v>36</v>
      </c>
      <c r="G71" s="38">
        <v>36</v>
      </c>
      <c r="H71" s="38">
        <v>36</v>
      </c>
      <c r="I71" s="38">
        <v>36</v>
      </c>
      <c r="J71" s="35">
        <v>0</v>
      </c>
      <c r="K71" s="26">
        <v>1</v>
      </c>
      <c r="L71" s="26">
        <v>552</v>
      </c>
      <c r="M71" s="26">
        <v>19872</v>
      </c>
      <c r="N71" s="27">
        <v>1</v>
      </c>
      <c r="O71" s="29" t="s">
        <v>130</v>
      </c>
    </row>
    <row r="72" spans="2:15" ht="16.5" customHeight="1">
      <c r="B72" s="19" t="s">
        <v>390</v>
      </c>
      <c r="C72" s="20" t="s">
        <v>173</v>
      </c>
      <c r="D72" s="24">
        <v>35</v>
      </c>
      <c r="E72" s="24">
        <v>35</v>
      </c>
      <c r="F72" s="24">
        <v>34</v>
      </c>
      <c r="G72" s="38">
        <v>34</v>
      </c>
      <c r="H72" s="38">
        <v>34</v>
      </c>
      <c r="I72" s="38">
        <v>35</v>
      </c>
      <c r="J72" s="35">
        <v>-2.8571428571428581</v>
      </c>
      <c r="K72" s="26">
        <v>3</v>
      </c>
      <c r="L72" s="26">
        <v>2000</v>
      </c>
      <c r="M72" s="26">
        <v>68779</v>
      </c>
      <c r="N72" s="27">
        <v>2</v>
      </c>
      <c r="O72" s="29" t="s">
        <v>174</v>
      </c>
    </row>
    <row r="73" spans="2:15" ht="16.5" customHeight="1">
      <c r="B73" s="19" t="s">
        <v>101</v>
      </c>
      <c r="C73" s="20" t="s">
        <v>102</v>
      </c>
      <c r="D73" s="24">
        <v>22</v>
      </c>
      <c r="E73" s="24">
        <v>22</v>
      </c>
      <c r="F73" s="24">
        <v>21</v>
      </c>
      <c r="G73" s="38">
        <v>21.97</v>
      </c>
      <c r="H73" s="38">
        <v>21</v>
      </c>
      <c r="I73" s="38">
        <v>21</v>
      </c>
      <c r="J73" s="35">
        <v>0</v>
      </c>
      <c r="K73" s="26">
        <v>3</v>
      </c>
      <c r="L73" s="26">
        <v>51786</v>
      </c>
      <c r="M73" s="26">
        <v>1137506</v>
      </c>
      <c r="N73" s="27">
        <v>1</v>
      </c>
      <c r="O73" s="29" t="s">
        <v>104</v>
      </c>
    </row>
    <row r="74" spans="2:15" ht="16.5" customHeight="1">
      <c r="B74" s="19" t="s">
        <v>420</v>
      </c>
      <c r="C74" s="20" t="s">
        <v>105</v>
      </c>
      <c r="D74" s="24">
        <v>11</v>
      </c>
      <c r="E74" s="24">
        <v>11</v>
      </c>
      <c r="F74" s="24">
        <v>11</v>
      </c>
      <c r="G74" s="38">
        <v>11</v>
      </c>
      <c r="H74" s="38">
        <v>11</v>
      </c>
      <c r="I74" s="38">
        <v>11.2</v>
      </c>
      <c r="J74" s="35">
        <v>-1.7857142857142794</v>
      </c>
      <c r="K74" s="26">
        <v>1</v>
      </c>
      <c r="L74" s="26">
        <v>100</v>
      </c>
      <c r="M74" s="26">
        <v>1100</v>
      </c>
      <c r="N74" s="27">
        <v>1</v>
      </c>
      <c r="O74" s="29" t="s">
        <v>108</v>
      </c>
    </row>
    <row r="75" spans="2:15" ht="18" customHeight="1">
      <c r="B75" s="207" t="s">
        <v>17</v>
      </c>
      <c r="C75" s="208"/>
      <c r="D75" s="231"/>
      <c r="E75" s="232"/>
      <c r="F75" s="232"/>
      <c r="G75" s="232"/>
      <c r="H75" s="232"/>
      <c r="I75" s="232"/>
      <c r="J75" s="233"/>
      <c r="K75" s="30">
        <f>SUM(K68:K74)</f>
        <v>56</v>
      </c>
      <c r="L75" s="31">
        <f>SUM(L68:L74)</f>
        <v>3477027</v>
      </c>
      <c r="M75" s="31">
        <f>SUM(M68:M74)</f>
        <v>46211030.25</v>
      </c>
      <c r="N75" s="31">
        <v>5</v>
      </c>
      <c r="O75" s="39" t="s">
        <v>14</v>
      </c>
    </row>
    <row r="76" spans="2:15" ht="18" customHeight="1">
      <c r="B76" s="10" t="s">
        <v>18</v>
      </c>
      <c r="C76" s="200" t="s">
        <v>29</v>
      </c>
      <c r="D76" s="201"/>
      <c r="E76" s="201"/>
      <c r="F76" s="201"/>
      <c r="G76" s="201"/>
      <c r="H76" s="202"/>
      <c r="I76" s="201"/>
      <c r="J76" s="201"/>
      <c r="K76" s="201"/>
      <c r="L76" s="201"/>
      <c r="M76" s="201"/>
      <c r="N76" s="201"/>
      <c r="O76" s="203"/>
    </row>
    <row r="77" spans="2:15" ht="15.95" customHeight="1">
      <c r="B77" s="112" t="s">
        <v>362</v>
      </c>
      <c r="C77" s="112" t="s">
        <v>363</v>
      </c>
      <c r="D77" s="113">
        <v>4.51</v>
      </c>
      <c r="E77" s="113">
        <v>5.05</v>
      </c>
      <c r="F77" s="113">
        <v>4.51</v>
      </c>
      <c r="G77" s="44">
        <v>4.7</v>
      </c>
      <c r="H77" s="44">
        <v>5</v>
      </c>
      <c r="I77" s="44">
        <v>4.5</v>
      </c>
      <c r="J77" s="35">
        <v>11.111111111111116</v>
      </c>
      <c r="K77" s="26">
        <v>9</v>
      </c>
      <c r="L77" s="26">
        <v>291429</v>
      </c>
      <c r="M77" s="26">
        <v>1368134.07</v>
      </c>
      <c r="N77" s="27">
        <v>3</v>
      </c>
      <c r="O77" s="28" t="s">
        <v>364</v>
      </c>
    </row>
    <row r="78" spans="2:15" ht="15.95" customHeight="1">
      <c r="B78" s="149" t="s">
        <v>365</v>
      </c>
      <c r="C78" s="149" t="s">
        <v>189</v>
      </c>
      <c r="D78" s="146">
        <v>15</v>
      </c>
      <c r="E78" s="146">
        <v>17.25</v>
      </c>
      <c r="F78" s="146">
        <v>14.8</v>
      </c>
      <c r="G78" s="44">
        <v>15.51</v>
      </c>
      <c r="H78" s="44">
        <v>14.8</v>
      </c>
      <c r="I78" s="44">
        <v>16</v>
      </c>
      <c r="J78" s="35">
        <v>-7.4999999999999956</v>
      </c>
      <c r="K78" s="26">
        <v>8</v>
      </c>
      <c r="L78" s="26">
        <v>112638</v>
      </c>
      <c r="M78" s="26">
        <v>1746867.4</v>
      </c>
      <c r="N78" s="27">
        <v>4</v>
      </c>
      <c r="O78" s="28" t="s">
        <v>194</v>
      </c>
    </row>
    <row r="79" spans="2:15" ht="15.75" customHeight="1">
      <c r="B79" s="229" t="s">
        <v>19</v>
      </c>
      <c r="C79" s="230"/>
      <c r="D79" s="209"/>
      <c r="E79" s="210"/>
      <c r="F79" s="210"/>
      <c r="G79" s="210"/>
      <c r="H79" s="210"/>
      <c r="I79" s="210"/>
      <c r="J79" s="211"/>
      <c r="K79" s="30">
        <f>SUM(K77:K78)</f>
        <v>17</v>
      </c>
      <c r="L79" s="31">
        <f>SUM(L77:L78)</f>
        <v>404067</v>
      </c>
      <c r="M79" s="31">
        <f>SUM(M77:M78)</f>
        <v>3115001.4699999997</v>
      </c>
      <c r="N79" s="31">
        <v>3</v>
      </c>
      <c r="O79" s="39" t="s">
        <v>14</v>
      </c>
    </row>
    <row r="80" spans="2:15" ht="18" customHeight="1">
      <c r="B80" s="207" t="s">
        <v>20</v>
      </c>
      <c r="C80" s="208"/>
      <c r="D80" s="207"/>
      <c r="E80" s="226"/>
      <c r="F80" s="226"/>
      <c r="G80" s="226"/>
      <c r="H80" s="226"/>
      <c r="I80" s="226"/>
      <c r="J80" s="208"/>
      <c r="K80" s="31">
        <f>K79+K75+K66+K43+K34+K30+K26</f>
        <v>4053</v>
      </c>
      <c r="L80" s="31">
        <f t="shared" ref="L80:M80" si="0">L79+L75+L66+L43+L34+L30+L26</f>
        <v>5359690687</v>
      </c>
      <c r="M80" s="31">
        <f t="shared" si="0"/>
        <v>4555042691.3899994</v>
      </c>
      <c r="N80" s="45">
        <v>5</v>
      </c>
      <c r="O80" s="46" t="s">
        <v>21</v>
      </c>
    </row>
    <row r="81" spans="9:14">
      <c r="I81" s="49"/>
      <c r="J81" s="50"/>
      <c r="K81" s="5"/>
      <c r="L81" s="5"/>
      <c r="M81" s="5"/>
      <c r="N81" s="5"/>
    </row>
    <row r="86" spans="9:14">
      <c r="L86" s="48"/>
      <c r="M86" s="48"/>
    </row>
    <row r="89" spans="9:14">
      <c r="L89" s="48"/>
      <c r="M89" s="48"/>
    </row>
    <row r="92" spans="9:14">
      <c r="L92" s="48"/>
      <c r="M92" s="48"/>
    </row>
  </sheetData>
  <mergeCells count="27">
    <mergeCell ref="B80:C80"/>
    <mergeCell ref="D80:J80"/>
    <mergeCell ref="B67:C67"/>
    <mergeCell ref="D79:J79"/>
    <mergeCell ref="B66:C66"/>
    <mergeCell ref="B79:C79"/>
    <mergeCell ref="C76:O76"/>
    <mergeCell ref="B75:C75"/>
    <mergeCell ref="D75:J75"/>
    <mergeCell ref="D66:J66"/>
    <mergeCell ref="E1:N1"/>
    <mergeCell ref="B2:E2"/>
    <mergeCell ref="F2:N2"/>
    <mergeCell ref="D26:J26"/>
    <mergeCell ref="D27:O27"/>
    <mergeCell ref="D31:O31"/>
    <mergeCell ref="C4:O4"/>
    <mergeCell ref="N67:O67"/>
    <mergeCell ref="B34:C34"/>
    <mergeCell ref="D34:J34"/>
    <mergeCell ref="D35:O35"/>
    <mergeCell ref="B43:C43"/>
    <mergeCell ref="D43:J43"/>
    <mergeCell ref="E44:N44"/>
    <mergeCell ref="B45:E45"/>
    <mergeCell ref="F45:N45"/>
    <mergeCell ref="C47:O47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rightToLeft="1" zoomScaleNormal="100" workbookViewId="0">
      <selection activeCell="T7" sqref="T7"/>
    </sheetView>
  </sheetViews>
  <sheetFormatPr defaultRowHeight="12.75"/>
  <cols>
    <col min="1" max="1" width="1.28515625" style="97" customWidth="1"/>
    <col min="2" max="2" width="25.85546875" style="51" customWidth="1"/>
    <col min="3" max="3" width="10.28515625" style="51" customWidth="1"/>
    <col min="4" max="4" width="9.7109375" style="51" customWidth="1"/>
    <col min="5" max="5" width="10.28515625" style="51" customWidth="1"/>
    <col min="6" max="6" width="10.140625" style="51" customWidth="1"/>
    <col min="7" max="7" width="20.28515625" style="51" customWidth="1"/>
    <col min="8" max="8" width="24.85546875" style="51" customWidth="1"/>
    <col min="9" max="9" width="35.85546875" style="51" customWidth="1"/>
    <col min="10" max="10" width="11" style="51" customWidth="1"/>
    <col min="11" max="16384" width="9.140625" style="51"/>
  </cols>
  <sheetData>
    <row r="1" spans="1:22" s="171" customFormat="1" ht="37.5" customHeight="1">
      <c r="A1" s="108" t="s">
        <v>4</v>
      </c>
      <c r="B1" s="109"/>
      <c r="C1" s="109"/>
      <c r="D1" s="97"/>
      <c r="E1" s="97"/>
      <c r="F1" s="97"/>
      <c r="G1" s="97"/>
      <c r="H1" s="97"/>
      <c r="I1" s="97"/>
      <c r="J1" s="97"/>
      <c r="K1" s="97"/>
    </row>
    <row r="2" spans="1:22" s="171" customFormat="1" ht="32.25" customHeight="1">
      <c r="A2" s="237" t="s">
        <v>5</v>
      </c>
      <c r="B2" s="238"/>
      <c r="C2" s="238"/>
      <c r="D2" s="238"/>
      <c r="E2" s="97"/>
      <c r="F2" s="97"/>
      <c r="G2" s="97"/>
      <c r="H2" s="97"/>
      <c r="I2" s="97"/>
      <c r="J2" s="97"/>
      <c r="K2" s="97"/>
    </row>
    <row r="3" spans="1:22" ht="48.75" customHeight="1">
      <c r="B3" s="242" t="s">
        <v>403</v>
      </c>
      <c r="C3" s="242"/>
      <c r="D3" s="242"/>
      <c r="E3" s="242"/>
      <c r="F3" s="242"/>
      <c r="G3" s="242"/>
      <c r="H3" s="242"/>
      <c r="I3" s="242"/>
      <c r="J3" s="97"/>
      <c r="K3" s="97"/>
      <c r="L3" s="171"/>
      <c r="M3" s="171"/>
      <c r="N3" s="171"/>
    </row>
    <row r="4" spans="1:22" ht="21" customHeight="1">
      <c r="B4" s="243" t="s">
        <v>404</v>
      </c>
      <c r="C4" s="243"/>
      <c r="D4" s="243"/>
      <c r="E4" s="243"/>
      <c r="F4" s="243"/>
      <c r="G4" s="243"/>
      <c r="H4" s="243"/>
      <c r="I4" s="243"/>
      <c r="J4" s="98"/>
      <c r="K4" s="97"/>
      <c r="L4" s="171"/>
      <c r="M4" s="171"/>
      <c r="N4" s="171"/>
      <c r="O4" s="171"/>
      <c r="P4" s="171"/>
      <c r="Q4" s="171"/>
      <c r="R4" s="171"/>
      <c r="S4" s="171"/>
      <c r="T4" s="171"/>
      <c r="U4" s="184"/>
      <c r="V4" s="184"/>
    </row>
    <row r="5" spans="1:22" ht="60">
      <c r="B5" s="66" t="s">
        <v>133</v>
      </c>
      <c r="C5" s="67" t="s">
        <v>119</v>
      </c>
      <c r="D5" s="67" t="s">
        <v>134</v>
      </c>
      <c r="E5" s="67" t="s">
        <v>135</v>
      </c>
      <c r="F5" s="67" t="s">
        <v>136</v>
      </c>
      <c r="G5" s="68" t="s">
        <v>120</v>
      </c>
      <c r="H5" s="67" t="s">
        <v>137</v>
      </c>
      <c r="I5" s="69" t="s">
        <v>121</v>
      </c>
      <c r="J5" s="67" t="s">
        <v>11</v>
      </c>
      <c r="K5" s="97"/>
      <c r="L5" s="171"/>
      <c r="M5" s="171"/>
      <c r="N5" s="171"/>
      <c r="O5" s="171"/>
      <c r="P5" s="171"/>
      <c r="Q5" s="171"/>
      <c r="R5" s="171"/>
      <c r="S5" s="171"/>
      <c r="T5" s="171"/>
      <c r="U5" s="184"/>
      <c r="V5" s="184"/>
    </row>
    <row r="6" spans="1:22" ht="18.75" customHeight="1">
      <c r="B6" s="239" t="s">
        <v>12</v>
      </c>
      <c r="C6" s="240"/>
      <c r="D6" s="240"/>
      <c r="E6" s="240"/>
      <c r="F6" s="240"/>
      <c r="G6" s="240"/>
      <c r="H6" s="240"/>
      <c r="I6" s="240"/>
      <c r="J6" s="241"/>
      <c r="K6" s="97"/>
      <c r="L6" s="171"/>
      <c r="M6" s="171"/>
      <c r="N6" s="171"/>
      <c r="O6" s="171"/>
      <c r="P6" s="171"/>
      <c r="Q6" s="171"/>
      <c r="R6" s="171"/>
      <c r="S6" s="171"/>
      <c r="T6" s="171"/>
      <c r="U6" s="184"/>
      <c r="V6" s="184"/>
    </row>
    <row r="7" spans="1:22" ht="24" customHeight="1">
      <c r="B7" s="70" t="s">
        <v>138</v>
      </c>
      <c r="C7" s="71" t="s">
        <v>139</v>
      </c>
      <c r="D7" s="71">
        <v>0.12</v>
      </c>
      <c r="E7" s="71">
        <v>0.11</v>
      </c>
      <c r="F7" s="181">
        <v>0.11</v>
      </c>
      <c r="G7" s="72">
        <v>20</v>
      </c>
      <c r="H7" s="72">
        <v>79860000</v>
      </c>
      <c r="I7" s="72">
        <v>8785600</v>
      </c>
      <c r="J7" s="104">
        <v>4</v>
      </c>
      <c r="K7" s="97"/>
      <c r="L7" s="171"/>
      <c r="M7" s="171"/>
      <c r="N7" s="171"/>
      <c r="O7" s="171"/>
      <c r="P7" s="171"/>
      <c r="Q7" s="171"/>
      <c r="R7" s="171"/>
      <c r="S7" s="171"/>
      <c r="T7" s="171"/>
      <c r="U7" s="184"/>
      <c r="V7" s="184"/>
    </row>
    <row r="8" spans="1:22" ht="18.75" customHeight="1">
      <c r="B8" s="249" t="s">
        <v>198</v>
      </c>
      <c r="C8" s="250"/>
      <c r="D8" s="251"/>
      <c r="E8" s="252"/>
      <c r="F8" s="253"/>
      <c r="G8" s="72">
        <v>20</v>
      </c>
      <c r="H8" s="72">
        <v>79860000</v>
      </c>
      <c r="I8" s="72">
        <v>8785600</v>
      </c>
      <c r="J8" s="72">
        <v>4</v>
      </c>
      <c r="K8" s="97"/>
      <c r="L8" s="171"/>
      <c r="M8" s="171"/>
      <c r="N8" s="171"/>
      <c r="O8" s="171"/>
      <c r="P8" s="171"/>
      <c r="Q8" s="171"/>
      <c r="R8" s="171"/>
      <c r="S8" s="171"/>
      <c r="T8" s="171"/>
      <c r="U8" s="184"/>
      <c r="V8" s="184"/>
    </row>
    <row r="9" spans="1:22" ht="18.75" customHeight="1">
      <c r="B9" s="244" t="s">
        <v>140</v>
      </c>
      <c r="C9" s="245"/>
      <c r="D9" s="246"/>
      <c r="E9" s="247"/>
      <c r="F9" s="248"/>
      <c r="G9" s="103">
        <v>20</v>
      </c>
      <c r="H9" s="103">
        <v>79860000</v>
      </c>
      <c r="I9" s="103">
        <v>8785600</v>
      </c>
      <c r="J9" s="103">
        <v>4</v>
      </c>
      <c r="K9" s="97"/>
      <c r="L9" s="171"/>
      <c r="M9" s="171"/>
      <c r="N9" s="171"/>
      <c r="O9" s="171"/>
      <c r="P9" s="171"/>
      <c r="Q9" s="171"/>
      <c r="R9" s="171"/>
      <c r="S9" s="171"/>
      <c r="T9" s="171"/>
      <c r="U9" s="184"/>
      <c r="V9" s="184"/>
    </row>
    <row r="10" spans="1:22" ht="15"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171"/>
      <c r="M10" s="171"/>
      <c r="N10" s="171"/>
      <c r="O10" s="171"/>
      <c r="P10" s="171"/>
      <c r="Q10" s="171"/>
      <c r="R10" s="171"/>
      <c r="S10" s="171"/>
      <c r="T10" s="171"/>
      <c r="U10" s="184"/>
      <c r="V10" s="184"/>
    </row>
    <row r="11" spans="1:22" ht="15"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171"/>
      <c r="M11" s="171"/>
      <c r="N11" s="171"/>
      <c r="O11" s="171"/>
      <c r="P11" s="171"/>
      <c r="Q11" s="171"/>
      <c r="R11" s="171"/>
      <c r="S11" s="171"/>
      <c r="T11" s="171"/>
      <c r="U11" s="184"/>
      <c r="V11" s="184"/>
    </row>
    <row r="12" spans="1:22" ht="15">
      <c r="B12" s="97"/>
      <c r="C12" s="97"/>
      <c r="D12" s="97"/>
      <c r="E12" s="97"/>
      <c r="F12" s="97"/>
      <c r="G12" s="102"/>
      <c r="H12" s="102"/>
      <c r="I12" s="102"/>
      <c r="J12" s="97"/>
      <c r="K12" s="97"/>
      <c r="L12" s="171"/>
      <c r="M12" s="171"/>
      <c r="N12" s="171"/>
      <c r="O12" s="171"/>
      <c r="P12" s="171"/>
      <c r="Q12" s="171"/>
      <c r="R12" s="171"/>
      <c r="S12" s="171"/>
      <c r="T12" s="171"/>
      <c r="U12" s="184"/>
      <c r="V12" s="184"/>
    </row>
    <row r="13" spans="1:22" ht="15">
      <c r="B13" s="97"/>
      <c r="C13" s="97"/>
      <c r="D13" s="97"/>
      <c r="E13" s="97"/>
      <c r="F13" s="97"/>
      <c r="G13" s="102"/>
      <c r="H13" s="102"/>
      <c r="I13" s="102"/>
      <c r="J13" s="97"/>
      <c r="K13" s="97"/>
      <c r="L13" s="171"/>
      <c r="M13" s="171"/>
      <c r="N13" s="171"/>
      <c r="O13" s="171"/>
      <c r="P13" s="171"/>
      <c r="Q13" s="171"/>
      <c r="R13" s="171"/>
      <c r="S13" s="171"/>
      <c r="T13" s="171"/>
      <c r="U13" s="184"/>
      <c r="V13" s="184"/>
    </row>
    <row r="14" spans="1:22" ht="15"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171"/>
      <c r="M14" s="171"/>
      <c r="N14" s="171"/>
      <c r="O14" s="171"/>
      <c r="P14" s="171"/>
      <c r="Q14" s="171"/>
      <c r="R14" s="171"/>
      <c r="S14" s="171"/>
      <c r="T14" s="171"/>
      <c r="U14" s="184"/>
      <c r="V14" s="184"/>
    </row>
    <row r="15" spans="1:22" ht="15"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171"/>
      <c r="M15" s="171"/>
      <c r="N15" s="171"/>
      <c r="O15" s="171"/>
      <c r="P15" s="171"/>
      <c r="Q15" s="171"/>
      <c r="R15" s="171"/>
      <c r="S15" s="171"/>
      <c r="T15" s="171"/>
      <c r="U15" s="184"/>
      <c r="V15" s="184"/>
    </row>
    <row r="16" spans="1:22" ht="15"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171"/>
      <c r="M16" s="171"/>
      <c r="N16" s="171"/>
      <c r="O16" s="171"/>
      <c r="P16" s="171"/>
      <c r="Q16" s="171"/>
      <c r="R16" s="171"/>
      <c r="S16" s="171"/>
      <c r="T16" s="171"/>
      <c r="U16" s="184"/>
      <c r="V16" s="184"/>
    </row>
    <row r="17" spans="2:22" ht="15"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171"/>
      <c r="M17" s="171"/>
      <c r="N17" s="171"/>
      <c r="O17" s="171"/>
      <c r="P17" s="171"/>
      <c r="Q17" s="171"/>
      <c r="R17" s="171"/>
      <c r="S17" s="171"/>
      <c r="T17" s="171"/>
      <c r="U17" s="184"/>
      <c r="V17" s="184"/>
    </row>
    <row r="18" spans="2:22" ht="15"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171"/>
      <c r="M18" s="171"/>
      <c r="N18" s="171"/>
      <c r="O18" s="171"/>
      <c r="P18" s="171"/>
      <c r="Q18" s="171"/>
      <c r="R18" s="171"/>
      <c r="S18" s="171"/>
      <c r="T18" s="171"/>
      <c r="U18" s="184"/>
      <c r="V18" s="184"/>
    </row>
    <row r="19" spans="2:22" ht="15"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171"/>
      <c r="M19" s="171"/>
      <c r="N19" s="171"/>
      <c r="O19" s="171"/>
      <c r="P19" s="171"/>
      <c r="Q19" s="171"/>
      <c r="R19" s="171"/>
      <c r="S19" s="171"/>
      <c r="T19" s="171"/>
      <c r="U19" s="184"/>
      <c r="V19" s="184"/>
    </row>
    <row r="20" spans="2:22" ht="15"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171"/>
      <c r="M20" s="171"/>
      <c r="N20" s="171"/>
      <c r="O20" s="171"/>
      <c r="P20" s="171"/>
      <c r="Q20" s="171"/>
      <c r="R20" s="171"/>
      <c r="S20" s="171"/>
      <c r="T20" s="171"/>
      <c r="U20" s="184"/>
      <c r="V20" s="184"/>
    </row>
    <row r="21" spans="2:22" ht="15"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171"/>
      <c r="M21" s="171"/>
      <c r="N21" s="171"/>
      <c r="O21" s="171"/>
      <c r="P21" s="171"/>
      <c r="Q21" s="171"/>
      <c r="R21" s="171"/>
      <c r="S21" s="171"/>
      <c r="T21" s="171"/>
      <c r="U21" s="184"/>
      <c r="V21" s="184"/>
    </row>
    <row r="22" spans="2:22" ht="15"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171"/>
      <c r="M22" s="171"/>
      <c r="N22" s="171"/>
      <c r="O22" s="171"/>
      <c r="P22" s="171"/>
      <c r="Q22" s="171"/>
      <c r="R22" s="171"/>
      <c r="S22" s="171"/>
      <c r="T22" s="171"/>
      <c r="U22" s="184"/>
      <c r="V22" s="184"/>
    </row>
    <row r="23" spans="2:22" ht="15"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171"/>
      <c r="M23" s="171"/>
      <c r="N23" s="171"/>
      <c r="O23" s="171"/>
      <c r="P23" s="171"/>
      <c r="Q23" s="171"/>
      <c r="R23" s="171"/>
      <c r="S23" s="171"/>
      <c r="T23" s="171"/>
      <c r="U23" s="184"/>
      <c r="V23" s="184"/>
    </row>
    <row r="24" spans="2:22" ht="15"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171"/>
      <c r="M24" s="171"/>
      <c r="N24" s="171"/>
      <c r="O24" s="171"/>
      <c r="P24" s="171"/>
      <c r="Q24" s="171"/>
      <c r="R24" s="171"/>
      <c r="S24" s="171"/>
      <c r="T24" s="171"/>
      <c r="U24" s="184"/>
      <c r="V24" s="184"/>
    </row>
    <row r="25" spans="2:22" ht="15"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171"/>
      <c r="M25" s="171"/>
      <c r="N25" s="171"/>
      <c r="O25" s="171"/>
      <c r="P25" s="171"/>
      <c r="Q25" s="171"/>
      <c r="R25" s="171"/>
      <c r="S25" s="171"/>
      <c r="T25" s="171"/>
      <c r="U25" s="184"/>
      <c r="V25" s="184"/>
    </row>
    <row r="26" spans="2:22" ht="15"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171"/>
      <c r="M26" s="171"/>
      <c r="N26" s="171"/>
      <c r="O26" s="171"/>
      <c r="P26" s="171"/>
      <c r="Q26" s="171"/>
      <c r="R26" s="171"/>
      <c r="S26" s="171"/>
      <c r="T26" s="171"/>
      <c r="U26" s="184"/>
      <c r="V26" s="184"/>
    </row>
    <row r="27" spans="2:22" ht="15"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171"/>
      <c r="M27" s="171"/>
      <c r="N27" s="171"/>
      <c r="O27" s="171"/>
      <c r="P27" s="171"/>
      <c r="Q27" s="171"/>
      <c r="R27" s="171"/>
      <c r="S27" s="171"/>
      <c r="T27" s="171"/>
      <c r="U27" s="184"/>
      <c r="V27" s="184"/>
    </row>
    <row r="28" spans="2:22" ht="15"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171"/>
      <c r="M28" s="171"/>
      <c r="N28" s="171"/>
      <c r="O28" s="171"/>
      <c r="P28" s="171"/>
      <c r="Q28" s="171"/>
      <c r="R28" s="171"/>
      <c r="S28" s="171"/>
      <c r="T28" s="171"/>
      <c r="U28" s="184"/>
      <c r="V28" s="184"/>
    </row>
    <row r="29" spans="2:22" ht="15"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171"/>
      <c r="M29" s="171"/>
      <c r="N29" s="171"/>
      <c r="O29" s="171"/>
      <c r="P29" s="171"/>
      <c r="Q29" s="171"/>
      <c r="R29" s="171"/>
      <c r="S29" s="171"/>
      <c r="T29" s="171"/>
      <c r="U29" s="184"/>
      <c r="V29" s="184"/>
    </row>
    <row r="30" spans="2:22" ht="15">
      <c r="B30" s="97"/>
      <c r="C30" s="97"/>
      <c r="F30" s="97"/>
      <c r="G30" s="97"/>
      <c r="H30" s="97"/>
      <c r="I30" s="97"/>
      <c r="J30" s="97"/>
      <c r="K30" s="97"/>
      <c r="L30" s="171"/>
      <c r="M30" s="171"/>
      <c r="N30" s="171"/>
      <c r="O30" s="171"/>
      <c r="P30" s="171"/>
      <c r="Q30" s="171"/>
      <c r="R30" s="171"/>
      <c r="S30" s="171"/>
      <c r="T30" s="171"/>
      <c r="U30" s="184"/>
      <c r="V30" s="184"/>
    </row>
    <row r="31" spans="2:22" ht="15">
      <c r="L31" s="171"/>
      <c r="M31" s="171"/>
      <c r="N31" s="171"/>
      <c r="O31" s="171"/>
      <c r="P31" s="171"/>
      <c r="Q31" s="171"/>
      <c r="R31" s="171"/>
      <c r="S31" s="171"/>
      <c r="T31" s="171"/>
      <c r="U31" s="184"/>
      <c r="V31" s="184"/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"/>
  <sheetViews>
    <sheetView rightToLeft="1" topLeftCell="A4" workbookViewId="0">
      <selection activeCell="H11" sqref="H11"/>
    </sheetView>
  </sheetViews>
  <sheetFormatPr defaultRowHeight="12.75"/>
  <cols>
    <col min="1" max="1" width="2" customWidth="1"/>
    <col min="2" max="2" width="29.28515625" customWidth="1"/>
    <col min="3" max="3" width="10.28515625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0.25">
      <c r="B1" s="256" t="s">
        <v>422</v>
      </c>
      <c r="C1" s="256"/>
      <c r="D1" s="256"/>
      <c r="E1" s="256"/>
      <c r="F1" s="256"/>
      <c r="G1" s="256"/>
    </row>
    <row r="2" spans="2:7" ht="20.25">
      <c r="B2" s="257" t="s">
        <v>423</v>
      </c>
      <c r="C2" s="257"/>
      <c r="D2" s="257"/>
      <c r="E2" s="257"/>
      <c r="F2" s="257"/>
      <c r="G2" s="257"/>
    </row>
    <row r="3" spans="2:7" ht="15.75">
      <c r="B3" s="187" t="s">
        <v>0</v>
      </c>
      <c r="C3" s="188" t="s">
        <v>119</v>
      </c>
      <c r="D3" s="188" t="s">
        <v>120</v>
      </c>
      <c r="E3" s="188" t="s">
        <v>424</v>
      </c>
      <c r="F3" s="188" t="s">
        <v>121</v>
      </c>
      <c r="G3" s="189" t="s">
        <v>425</v>
      </c>
    </row>
    <row r="4" spans="2:7" ht="15.75">
      <c r="B4" s="258" t="s">
        <v>12</v>
      </c>
      <c r="C4" s="259"/>
      <c r="D4" s="259"/>
      <c r="E4" s="259"/>
      <c r="F4" s="260"/>
      <c r="G4" s="190" t="s">
        <v>3</v>
      </c>
    </row>
    <row r="5" spans="2:7" ht="15.75">
      <c r="B5" s="191" t="s">
        <v>426</v>
      </c>
      <c r="C5" s="192" t="s">
        <v>36</v>
      </c>
      <c r="D5" s="193">
        <v>7</v>
      </c>
      <c r="E5" s="193">
        <v>2207289</v>
      </c>
      <c r="F5" s="193">
        <v>8140115.0800000001</v>
      </c>
      <c r="G5" s="194" t="s">
        <v>427</v>
      </c>
    </row>
    <row r="6" spans="2:7" ht="15.75">
      <c r="B6" s="191" t="s">
        <v>428</v>
      </c>
      <c r="C6" s="192" t="s">
        <v>51</v>
      </c>
      <c r="D6" s="193">
        <v>76</v>
      </c>
      <c r="E6" s="193">
        <v>69922004</v>
      </c>
      <c r="F6" s="193">
        <v>263136593.81</v>
      </c>
      <c r="G6" s="194" t="s">
        <v>429</v>
      </c>
    </row>
    <row r="7" spans="2:7" ht="15.75">
      <c r="B7" s="191" t="s">
        <v>38</v>
      </c>
      <c r="C7" s="192" t="s">
        <v>37</v>
      </c>
      <c r="D7" s="193">
        <v>6</v>
      </c>
      <c r="E7" s="193">
        <v>21000000</v>
      </c>
      <c r="F7" s="193">
        <v>43160000</v>
      </c>
      <c r="G7" s="194" t="s">
        <v>430</v>
      </c>
    </row>
    <row r="8" spans="2:7" ht="15.75">
      <c r="B8" s="254" t="s">
        <v>13</v>
      </c>
      <c r="C8" s="255"/>
      <c r="D8" s="195">
        <f>SUM(D5:D7)</f>
        <v>89</v>
      </c>
      <c r="E8" s="195">
        <f>SUM(E5:E7)</f>
        <v>93129293</v>
      </c>
      <c r="F8" s="195">
        <f>SUM(F5:F7)</f>
        <v>314436708.88999999</v>
      </c>
      <c r="G8" s="196" t="s">
        <v>431</v>
      </c>
    </row>
    <row r="9" spans="2:7" ht="15.75">
      <c r="B9" s="258" t="s">
        <v>432</v>
      </c>
      <c r="C9" s="259"/>
      <c r="D9" s="259"/>
      <c r="E9" s="259"/>
      <c r="F9" s="260"/>
      <c r="G9" s="190" t="s">
        <v>300</v>
      </c>
    </row>
    <row r="10" spans="2:7" ht="15.75">
      <c r="B10" s="191" t="s">
        <v>433</v>
      </c>
      <c r="C10" s="192" t="s">
        <v>32</v>
      </c>
      <c r="D10" s="193">
        <v>13</v>
      </c>
      <c r="E10" s="193">
        <v>2500000</v>
      </c>
      <c r="F10" s="193">
        <v>30750000</v>
      </c>
      <c r="G10" s="194" t="s">
        <v>434</v>
      </c>
    </row>
    <row r="11" spans="2:7" ht="15.75">
      <c r="B11" s="254" t="s">
        <v>435</v>
      </c>
      <c r="C11" s="255"/>
      <c r="D11" s="195">
        <f>SUM(D10)</f>
        <v>13</v>
      </c>
      <c r="E11" s="195">
        <f>SUM(E10)</f>
        <v>2500000</v>
      </c>
      <c r="F11" s="195">
        <f>SUM(F10)</f>
        <v>30750000</v>
      </c>
      <c r="G11" s="196" t="s">
        <v>436</v>
      </c>
    </row>
    <row r="12" spans="2:7" ht="15.75">
      <c r="B12" s="254" t="s">
        <v>437</v>
      </c>
      <c r="C12" s="255"/>
      <c r="D12" s="195">
        <f>D8+D11</f>
        <v>102</v>
      </c>
      <c r="E12" s="195">
        <f>E8+E11</f>
        <v>95629293</v>
      </c>
      <c r="F12" s="195">
        <f>F8+F11</f>
        <v>345186708.88999999</v>
      </c>
      <c r="G12" s="196" t="s">
        <v>438</v>
      </c>
    </row>
  </sheetData>
  <mergeCells count="7">
    <mergeCell ref="B12:C12"/>
    <mergeCell ref="B1:G1"/>
    <mergeCell ref="B2:G2"/>
    <mergeCell ref="B4:F4"/>
    <mergeCell ref="B8:C8"/>
    <mergeCell ref="B9:F9"/>
    <mergeCell ref="B11:C11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"/>
  <sheetViews>
    <sheetView rightToLeft="1" topLeftCell="A4" zoomScaleNormal="100" workbookViewId="0">
      <selection activeCell="J4" sqref="J4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0.25">
      <c r="B1" s="256" t="s">
        <v>439</v>
      </c>
      <c r="C1" s="256"/>
      <c r="D1" s="256"/>
      <c r="E1" s="256"/>
      <c r="F1" s="256"/>
      <c r="G1" s="256"/>
    </row>
    <row r="2" spans="2:7" ht="20.25">
      <c r="B2" s="257" t="s">
        <v>440</v>
      </c>
      <c r="C2" s="257"/>
      <c r="D2" s="257"/>
      <c r="E2" s="257"/>
      <c r="F2" s="257"/>
      <c r="G2" s="257"/>
    </row>
    <row r="3" spans="2:7" ht="31.5">
      <c r="B3" s="197" t="s">
        <v>0</v>
      </c>
      <c r="C3" s="198" t="s">
        <v>119</v>
      </c>
      <c r="D3" s="198" t="s">
        <v>120</v>
      </c>
      <c r="E3" s="198" t="s">
        <v>424</v>
      </c>
      <c r="F3" s="198" t="s">
        <v>121</v>
      </c>
      <c r="G3" s="199" t="s">
        <v>425</v>
      </c>
    </row>
    <row r="4" spans="2:7" ht="15.75">
      <c r="B4" s="258" t="s">
        <v>12</v>
      </c>
      <c r="C4" s="259"/>
      <c r="D4" s="259"/>
      <c r="E4" s="259"/>
      <c r="F4" s="260"/>
      <c r="G4" s="190" t="s">
        <v>3</v>
      </c>
    </row>
    <row r="5" spans="2:7" ht="15.75">
      <c r="B5" s="191" t="s">
        <v>38</v>
      </c>
      <c r="C5" s="192" t="s">
        <v>37</v>
      </c>
      <c r="D5" s="193">
        <v>44</v>
      </c>
      <c r="E5" s="193">
        <v>162332532</v>
      </c>
      <c r="F5" s="193">
        <v>332781690.60000002</v>
      </c>
      <c r="G5" s="194" t="s">
        <v>430</v>
      </c>
    </row>
    <row r="6" spans="2:7" ht="15.75">
      <c r="B6" s="254" t="s">
        <v>13</v>
      </c>
      <c r="C6" s="255"/>
      <c r="D6" s="195">
        <f>SUM(D5)</f>
        <v>44</v>
      </c>
      <c r="E6" s="195">
        <f>SUM(E5)</f>
        <v>162332532</v>
      </c>
      <c r="F6" s="195">
        <f>SUM(F5)</f>
        <v>332781690.60000002</v>
      </c>
      <c r="G6" s="196" t="s">
        <v>431</v>
      </c>
    </row>
    <row r="7" spans="2:7" ht="15.75">
      <c r="B7" s="258" t="s">
        <v>325</v>
      </c>
      <c r="C7" s="259"/>
      <c r="D7" s="259"/>
      <c r="E7" s="259"/>
      <c r="F7" s="260"/>
      <c r="G7" s="190" t="s">
        <v>382</v>
      </c>
    </row>
    <row r="8" spans="2:7" ht="15.75">
      <c r="B8" s="191" t="s">
        <v>70</v>
      </c>
      <c r="C8" s="192" t="s">
        <v>71</v>
      </c>
      <c r="D8" s="193">
        <v>1</v>
      </c>
      <c r="E8" s="193">
        <v>10000</v>
      </c>
      <c r="F8" s="193">
        <v>335000</v>
      </c>
      <c r="G8" s="194" t="s">
        <v>441</v>
      </c>
    </row>
    <row r="9" spans="2:7" ht="15.75">
      <c r="B9" s="254" t="s">
        <v>442</v>
      </c>
      <c r="C9" s="255"/>
      <c r="D9" s="195">
        <f>SUM(D8)</f>
        <v>1</v>
      </c>
      <c r="E9" s="195">
        <f>SUM(E8)</f>
        <v>10000</v>
      </c>
      <c r="F9" s="195">
        <f>SUM(F8)</f>
        <v>335000</v>
      </c>
      <c r="G9" s="196" t="s">
        <v>443</v>
      </c>
    </row>
    <row r="10" spans="2:7" ht="15.75">
      <c r="B10" s="258" t="s">
        <v>444</v>
      </c>
      <c r="C10" s="259"/>
      <c r="D10" s="259"/>
      <c r="E10" s="259"/>
      <c r="F10" s="260"/>
      <c r="G10" s="190" t="s">
        <v>30</v>
      </c>
    </row>
    <row r="11" spans="2:7" ht="15.75">
      <c r="B11" s="191" t="s">
        <v>445</v>
      </c>
      <c r="C11" s="192" t="s">
        <v>82</v>
      </c>
      <c r="D11" s="193">
        <v>85</v>
      </c>
      <c r="E11" s="193">
        <v>35000000</v>
      </c>
      <c r="F11" s="193">
        <v>106337374.14</v>
      </c>
      <c r="G11" s="194" t="s">
        <v>83</v>
      </c>
    </row>
    <row r="12" spans="2:7" ht="15.75">
      <c r="B12" s="254" t="s">
        <v>446</v>
      </c>
      <c r="C12" s="255"/>
      <c r="D12" s="195">
        <f>SUM(D11)</f>
        <v>85</v>
      </c>
      <c r="E12" s="195">
        <f>SUM(E11)</f>
        <v>35000000</v>
      </c>
      <c r="F12" s="195">
        <f>SUM(F11)</f>
        <v>106337374.14</v>
      </c>
      <c r="G12" s="196" t="s">
        <v>447</v>
      </c>
    </row>
    <row r="13" spans="2:7" ht="15.75">
      <c r="B13" s="258" t="s">
        <v>432</v>
      </c>
      <c r="C13" s="259"/>
      <c r="D13" s="259"/>
      <c r="E13" s="259"/>
      <c r="F13" s="260"/>
      <c r="G13" s="190" t="s">
        <v>300</v>
      </c>
    </row>
    <row r="14" spans="2:7" ht="15.75">
      <c r="B14" s="191" t="s">
        <v>433</v>
      </c>
      <c r="C14" s="192" t="s">
        <v>32</v>
      </c>
      <c r="D14" s="193">
        <v>3</v>
      </c>
      <c r="E14" s="193">
        <v>500000</v>
      </c>
      <c r="F14" s="193">
        <v>6110000</v>
      </c>
      <c r="G14" s="194" t="s">
        <v>434</v>
      </c>
    </row>
    <row r="15" spans="2:7" ht="15.75">
      <c r="B15" s="254" t="s">
        <v>435</v>
      </c>
      <c r="C15" s="255"/>
      <c r="D15" s="195">
        <f>SUM(D14)</f>
        <v>3</v>
      </c>
      <c r="E15" s="195">
        <f>SUM(E14)</f>
        <v>500000</v>
      </c>
      <c r="F15" s="195">
        <f>SUM(F14)</f>
        <v>6110000</v>
      </c>
      <c r="G15" s="196" t="s">
        <v>436</v>
      </c>
    </row>
    <row r="16" spans="2:7" ht="15.75">
      <c r="B16" s="254" t="s">
        <v>437</v>
      </c>
      <c r="C16" s="255"/>
      <c r="D16" s="195">
        <f>D6+D9+D12+D15</f>
        <v>133</v>
      </c>
      <c r="E16" s="195">
        <f>E6+E9+E12+E15</f>
        <v>197842532</v>
      </c>
      <c r="F16" s="195">
        <f>F6+F9+F12+F15</f>
        <v>445564064.74000001</v>
      </c>
      <c r="G16" s="196" t="s">
        <v>438</v>
      </c>
    </row>
  </sheetData>
  <mergeCells count="11">
    <mergeCell ref="B9:C9"/>
    <mergeCell ref="B1:G1"/>
    <mergeCell ref="B2:G2"/>
    <mergeCell ref="B4:F4"/>
    <mergeCell ref="B6:C6"/>
    <mergeCell ref="B7:F7"/>
    <mergeCell ref="B10:F10"/>
    <mergeCell ref="B12:C12"/>
    <mergeCell ref="B13:F13"/>
    <mergeCell ref="B15:C15"/>
    <mergeCell ref="B16:C16"/>
  </mergeCells>
  <printOptions horizontalCentered="1"/>
  <pageMargins left="0" right="0" top="0" bottom="0" header="0" footer="0"/>
  <pageSetup paperSize="9" scale="10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"/>
  <sheetViews>
    <sheetView rightToLeft="1" topLeftCell="A64" zoomScaleNormal="100" workbookViewId="0">
      <selection activeCell="E18" sqref="E18:G18"/>
    </sheetView>
  </sheetViews>
  <sheetFormatPr defaultColWidth="20.140625" defaultRowHeight="12.75"/>
  <cols>
    <col min="1" max="1" width="25.42578125" customWidth="1"/>
    <col min="2" max="2" width="8.28515625" customWidth="1"/>
    <col min="3" max="7" width="12.85546875" style="95" customWidth="1"/>
    <col min="8" max="8" width="41.5703125" customWidth="1"/>
  </cols>
  <sheetData>
    <row r="1" spans="1:8" ht="19.5" customHeight="1">
      <c r="A1" s="261" t="s">
        <v>405</v>
      </c>
      <c r="B1" s="261"/>
      <c r="C1" s="261"/>
      <c r="D1" s="261"/>
      <c r="E1" s="261"/>
      <c r="F1" s="261"/>
      <c r="G1" s="261"/>
      <c r="H1" s="261"/>
    </row>
    <row r="2" spans="1:8" ht="21" customHeight="1">
      <c r="A2" s="262" t="s">
        <v>406</v>
      </c>
      <c r="B2" s="262"/>
      <c r="C2" s="263"/>
      <c r="D2" s="263"/>
      <c r="E2" s="263"/>
      <c r="F2" s="263"/>
      <c r="G2" s="263"/>
      <c r="H2" s="262"/>
    </row>
    <row r="3" spans="1:8" ht="21" customHeight="1">
      <c r="A3" s="264" t="s">
        <v>226</v>
      </c>
      <c r="B3" s="266" t="s">
        <v>119</v>
      </c>
      <c r="C3" s="268" t="s">
        <v>407</v>
      </c>
      <c r="D3" s="268" t="s">
        <v>408</v>
      </c>
      <c r="E3" s="268" t="s">
        <v>409</v>
      </c>
      <c r="F3" s="268" t="s">
        <v>410</v>
      </c>
      <c r="G3" s="268" t="s">
        <v>411</v>
      </c>
      <c r="H3" s="264" t="s">
        <v>227</v>
      </c>
    </row>
    <row r="4" spans="1:8" ht="12" customHeight="1">
      <c r="A4" s="265"/>
      <c r="B4" s="267"/>
      <c r="C4" s="269"/>
      <c r="D4" s="269"/>
      <c r="E4" s="269"/>
      <c r="F4" s="269"/>
      <c r="G4" s="269"/>
      <c r="H4" s="270"/>
    </row>
    <row r="5" spans="1:8" ht="18" customHeight="1">
      <c r="A5" s="78" t="s">
        <v>12</v>
      </c>
      <c r="B5" s="79"/>
      <c r="C5" s="80"/>
      <c r="D5" s="80"/>
      <c r="E5" s="80"/>
      <c r="F5" s="80"/>
      <c r="G5" s="80"/>
      <c r="H5" s="81" t="s">
        <v>228</v>
      </c>
    </row>
    <row r="6" spans="1:8" ht="18" customHeight="1">
      <c r="A6" s="77" t="s">
        <v>375</v>
      </c>
      <c r="B6" s="82" t="s">
        <v>170</v>
      </c>
      <c r="C6" s="83">
        <v>0.77</v>
      </c>
      <c r="D6" s="83">
        <v>0.79</v>
      </c>
      <c r="E6" s="133">
        <v>0.78</v>
      </c>
      <c r="F6" s="133">
        <v>0.77</v>
      </c>
      <c r="G6" s="133">
        <v>0.77</v>
      </c>
      <c r="H6" s="84" t="s">
        <v>171</v>
      </c>
    </row>
    <row r="7" spans="1:8" ht="18" customHeight="1">
      <c r="A7" s="77" t="s">
        <v>47</v>
      </c>
      <c r="B7" s="82" t="s">
        <v>36</v>
      </c>
      <c r="C7" s="83">
        <v>3.71</v>
      </c>
      <c r="D7" s="83">
        <v>3.7</v>
      </c>
      <c r="E7" s="133">
        <v>3.69</v>
      </c>
      <c r="F7" s="133">
        <v>3.68</v>
      </c>
      <c r="G7" s="133">
        <v>3.67</v>
      </c>
      <c r="H7" s="84" t="s">
        <v>48</v>
      </c>
    </row>
    <row r="8" spans="1:8" ht="18" customHeight="1">
      <c r="A8" s="77" t="s">
        <v>98</v>
      </c>
      <c r="B8" s="82" t="s">
        <v>99</v>
      </c>
      <c r="C8" s="83">
        <v>1.08</v>
      </c>
      <c r="D8" s="83">
        <v>1.07</v>
      </c>
      <c r="E8" s="133">
        <v>1.07</v>
      </c>
      <c r="F8" s="133">
        <v>1.06</v>
      </c>
      <c r="G8" s="133">
        <v>1.06</v>
      </c>
      <c r="H8" s="84" t="s">
        <v>100</v>
      </c>
    </row>
    <row r="9" spans="1:8" ht="18" customHeight="1">
      <c r="A9" s="77" t="s">
        <v>49</v>
      </c>
      <c r="B9" s="82" t="s">
        <v>45</v>
      </c>
      <c r="C9" s="83">
        <v>7.0000000000000007E-2</v>
      </c>
      <c r="D9" s="83">
        <v>0.08</v>
      </c>
      <c r="E9" s="133">
        <v>0.08</v>
      </c>
      <c r="F9" s="83">
        <v>7.0000000000000007E-2</v>
      </c>
      <c r="G9" s="83">
        <v>7.0000000000000007E-2</v>
      </c>
      <c r="H9" s="84" t="s">
        <v>66</v>
      </c>
    </row>
    <row r="10" spans="1:8" ht="18" customHeight="1">
      <c r="A10" s="77" t="s">
        <v>24</v>
      </c>
      <c r="B10" s="82" t="s">
        <v>25</v>
      </c>
      <c r="C10" s="83">
        <v>0.22</v>
      </c>
      <c r="D10" s="83">
        <v>0.22</v>
      </c>
      <c r="E10" s="133">
        <v>0.22</v>
      </c>
      <c r="F10" s="133">
        <v>0.22</v>
      </c>
      <c r="G10" s="83">
        <v>0.22</v>
      </c>
      <c r="H10" s="84" t="s">
        <v>26</v>
      </c>
    </row>
    <row r="11" spans="1:8" ht="18" customHeight="1">
      <c r="A11" s="77" t="s">
        <v>50</v>
      </c>
      <c r="B11" s="82" t="s">
        <v>51</v>
      </c>
      <c r="C11" s="83">
        <v>3.76</v>
      </c>
      <c r="D11" s="83">
        <v>3.76</v>
      </c>
      <c r="E11" s="133">
        <v>3.77</v>
      </c>
      <c r="F11" s="133">
        <v>3.86</v>
      </c>
      <c r="G11" s="133">
        <v>3.93</v>
      </c>
      <c r="H11" s="84" t="s">
        <v>52</v>
      </c>
    </row>
    <row r="12" spans="1:8" ht="18" customHeight="1">
      <c r="A12" s="77" t="s">
        <v>229</v>
      </c>
      <c r="B12" s="82" t="s">
        <v>230</v>
      </c>
      <c r="C12" s="83" t="s">
        <v>384</v>
      </c>
      <c r="D12" s="83" t="s">
        <v>384</v>
      </c>
      <c r="E12" s="83" t="s">
        <v>384</v>
      </c>
      <c r="F12" s="133">
        <v>0.09</v>
      </c>
      <c r="G12" s="83">
        <v>0.08</v>
      </c>
      <c r="H12" s="84" t="s">
        <v>231</v>
      </c>
    </row>
    <row r="13" spans="1:8" ht="18" customHeight="1">
      <c r="A13" s="77" t="s">
        <v>232</v>
      </c>
      <c r="B13" s="82" t="s">
        <v>233</v>
      </c>
      <c r="C13" s="83" t="s">
        <v>234</v>
      </c>
      <c r="D13" s="83" t="s">
        <v>234</v>
      </c>
      <c r="E13" s="83" t="s">
        <v>234</v>
      </c>
      <c r="F13" s="83" t="s">
        <v>234</v>
      </c>
      <c r="G13" s="83" t="s">
        <v>234</v>
      </c>
      <c r="H13" s="84" t="s">
        <v>235</v>
      </c>
    </row>
    <row r="14" spans="1:8" ht="18" customHeight="1">
      <c r="A14" s="77" t="s">
        <v>73</v>
      </c>
      <c r="B14" s="82" t="s">
        <v>74</v>
      </c>
      <c r="C14" s="83">
        <v>0.24</v>
      </c>
      <c r="D14" s="83">
        <v>0.24</v>
      </c>
      <c r="E14" s="83">
        <v>0.24</v>
      </c>
      <c r="F14" s="83">
        <v>0.23</v>
      </c>
      <c r="G14" s="83">
        <v>0.23</v>
      </c>
      <c r="H14" s="84" t="s">
        <v>75</v>
      </c>
    </row>
    <row r="15" spans="1:8" ht="18" customHeight="1">
      <c r="A15" s="77" t="s">
        <v>53</v>
      </c>
      <c r="B15" s="82" t="s">
        <v>42</v>
      </c>
      <c r="C15" s="83">
        <v>0.31</v>
      </c>
      <c r="D15" s="83">
        <v>0.35</v>
      </c>
      <c r="E15" s="133">
        <v>0.34</v>
      </c>
      <c r="F15" s="83">
        <v>0.33</v>
      </c>
      <c r="G15" s="133">
        <v>0.33</v>
      </c>
      <c r="H15" s="84" t="s">
        <v>43</v>
      </c>
    </row>
    <row r="16" spans="1:8" ht="18" customHeight="1">
      <c r="A16" s="77" t="s">
        <v>54</v>
      </c>
      <c r="B16" s="82" t="s">
        <v>39</v>
      </c>
      <c r="C16" s="83">
        <v>0.16</v>
      </c>
      <c r="D16" s="83">
        <v>0.16</v>
      </c>
      <c r="E16" s="133">
        <v>0.17</v>
      </c>
      <c r="F16" s="83">
        <v>0.16</v>
      </c>
      <c r="G16" s="83">
        <v>0.16</v>
      </c>
      <c r="H16" s="84" t="s">
        <v>40</v>
      </c>
    </row>
    <row r="17" spans="1:8" ht="18" customHeight="1">
      <c r="A17" s="77" t="s">
        <v>236</v>
      </c>
      <c r="B17" s="82" t="s">
        <v>237</v>
      </c>
      <c r="C17" s="83" t="s">
        <v>234</v>
      </c>
      <c r="D17" s="83" t="s">
        <v>234</v>
      </c>
      <c r="E17" s="83" t="s">
        <v>234</v>
      </c>
      <c r="F17" s="83" t="s">
        <v>234</v>
      </c>
      <c r="G17" s="83" t="s">
        <v>234</v>
      </c>
      <c r="H17" s="84" t="s">
        <v>238</v>
      </c>
    </row>
    <row r="18" spans="1:8" ht="18" customHeight="1">
      <c r="A18" s="77" t="s">
        <v>239</v>
      </c>
      <c r="B18" s="82" t="s">
        <v>221</v>
      </c>
      <c r="C18" s="83" t="s">
        <v>384</v>
      </c>
      <c r="D18" s="83" t="s">
        <v>384</v>
      </c>
      <c r="E18" s="83" t="s">
        <v>384</v>
      </c>
      <c r="F18" s="83" t="s">
        <v>384</v>
      </c>
      <c r="G18" s="83" t="s">
        <v>384</v>
      </c>
      <c r="H18" s="84" t="s">
        <v>224</v>
      </c>
    </row>
    <row r="19" spans="1:8" ht="18" customHeight="1">
      <c r="A19" s="77" t="s">
        <v>240</v>
      </c>
      <c r="B19" s="82" t="s">
        <v>160</v>
      </c>
      <c r="C19" s="83" t="s">
        <v>384</v>
      </c>
      <c r="D19" s="83">
        <v>1</v>
      </c>
      <c r="E19" s="83">
        <v>1</v>
      </c>
      <c r="F19" s="133">
        <v>1</v>
      </c>
      <c r="G19" s="83">
        <v>1.08</v>
      </c>
      <c r="H19" s="84" t="s">
        <v>161</v>
      </c>
    </row>
    <row r="20" spans="1:8" ht="18" customHeight="1">
      <c r="A20" s="77" t="s">
        <v>122</v>
      </c>
      <c r="B20" s="82" t="s">
        <v>123</v>
      </c>
      <c r="C20" s="83">
        <v>0.22</v>
      </c>
      <c r="D20" s="83">
        <v>0.22</v>
      </c>
      <c r="E20" s="83">
        <v>0.22</v>
      </c>
      <c r="F20" s="133">
        <v>0.22</v>
      </c>
      <c r="G20" s="83">
        <v>0.23</v>
      </c>
      <c r="H20" s="84" t="s">
        <v>128</v>
      </c>
    </row>
    <row r="21" spans="1:8" ht="18" customHeight="1">
      <c r="A21" s="77" t="s">
        <v>38</v>
      </c>
      <c r="B21" s="82" t="s">
        <v>37</v>
      </c>
      <c r="C21" s="83">
        <v>2.06</v>
      </c>
      <c r="D21" s="83">
        <v>2.06</v>
      </c>
      <c r="E21" s="133">
        <v>2.0499999999999998</v>
      </c>
      <c r="F21" s="133">
        <v>2.0499999999999998</v>
      </c>
      <c r="G21" s="133">
        <v>2.0499999999999998</v>
      </c>
      <c r="H21" s="84" t="s">
        <v>55</v>
      </c>
    </row>
    <row r="22" spans="1:8" ht="18" customHeight="1">
      <c r="A22" s="77" t="s">
        <v>241</v>
      </c>
      <c r="B22" s="82" t="s">
        <v>148</v>
      </c>
      <c r="C22" s="83">
        <v>0.05</v>
      </c>
      <c r="D22" s="83" t="s">
        <v>384</v>
      </c>
      <c r="E22" s="83" t="s">
        <v>384</v>
      </c>
      <c r="F22" s="83">
        <v>0.05</v>
      </c>
      <c r="G22" s="83">
        <v>0.05</v>
      </c>
      <c r="H22" s="84" t="s">
        <v>242</v>
      </c>
    </row>
    <row r="23" spans="1:8" ht="18" customHeight="1">
      <c r="A23" s="77" t="s">
        <v>243</v>
      </c>
      <c r="B23" s="82" t="s">
        <v>244</v>
      </c>
      <c r="C23" s="83">
        <v>0.43</v>
      </c>
      <c r="D23" s="83">
        <v>0.4</v>
      </c>
      <c r="E23" s="83" t="s">
        <v>384</v>
      </c>
      <c r="F23" s="83">
        <v>0.4</v>
      </c>
      <c r="G23" s="83">
        <v>0.36</v>
      </c>
      <c r="H23" s="84" t="s">
        <v>245</v>
      </c>
    </row>
    <row r="24" spans="1:8" ht="18" customHeight="1">
      <c r="A24" s="77" t="s">
        <v>184</v>
      </c>
      <c r="B24" s="82" t="s">
        <v>183</v>
      </c>
      <c r="C24" s="83" t="s">
        <v>384</v>
      </c>
      <c r="D24" s="83" t="s">
        <v>384</v>
      </c>
      <c r="E24" s="83" t="s">
        <v>384</v>
      </c>
      <c r="F24" s="83" t="s">
        <v>384</v>
      </c>
      <c r="G24" s="83">
        <v>0.41</v>
      </c>
      <c r="H24" s="84" t="s">
        <v>197</v>
      </c>
    </row>
    <row r="25" spans="1:8" ht="18" customHeight="1">
      <c r="A25" s="77" t="s">
        <v>246</v>
      </c>
      <c r="B25" s="82" t="s">
        <v>247</v>
      </c>
      <c r="C25" s="83" t="s">
        <v>384</v>
      </c>
      <c r="D25" s="83" t="s">
        <v>384</v>
      </c>
      <c r="E25" s="83" t="s">
        <v>384</v>
      </c>
      <c r="F25" s="83" t="s">
        <v>384</v>
      </c>
      <c r="G25" s="83" t="s">
        <v>384</v>
      </c>
      <c r="H25" s="84" t="s">
        <v>248</v>
      </c>
    </row>
    <row r="26" spans="1:8" ht="18" customHeight="1">
      <c r="A26" s="77" t="s">
        <v>182</v>
      </c>
      <c r="B26" s="82" t="s">
        <v>151</v>
      </c>
      <c r="C26" s="83" t="s">
        <v>384</v>
      </c>
      <c r="D26" s="83" t="s">
        <v>384</v>
      </c>
      <c r="E26" s="83" t="s">
        <v>384</v>
      </c>
      <c r="F26" s="83">
        <v>2.2000000000000002</v>
      </c>
      <c r="G26" s="83" t="s">
        <v>384</v>
      </c>
      <c r="H26" s="84" t="s">
        <v>152</v>
      </c>
    </row>
    <row r="27" spans="1:8" ht="18" customHeight="1">
      <c r="A27" s="77" t="s">
        <v>249</v>
      </c>
      <c r="B27" s="82" t="s">
        <v>106</v>
      </c>
      <c r="C27" s="83">
        <v>0.72</v>
      </c>
      <c r="D27" s="83">
        <v>0.73</v>
      </c>
      <c r="E27" s="83" t="s">
        <v>384</v>
      </c>
      <c r="F27" s="83">
        <v>0.73</v>
      </c>
      <c r="G27" s="83">
        <v>0.71</v>
      </c>
      <c r="H27" s="84" t="s">
        <v>107</v>
      </c>
    </row>
    <row r="28" spans="1:8" ht="18" customHeight="1">
      <c r="A28" s="77" t="s">
        <v>191</v>
      </c>
      <c r="B28" s="82" t="s">
        <v>190</v>
      </c>
      <c r="C28" s="83" t="s">
        <v>384</v>
      </c>
      <c r="D28" s="83" t="s">
        <v>384</v>
      </c>
      <c r="E28" s="83" t="s">
        <v>384</v>
      </c>
      <c r="F28" s="83">
        <v>0.09</v>
      </c>
      <c r="G28" s="83">
        <v>0.08</v>
      </c>
      <c r="H28" s="84" t="s">
        <v>250</v>
      </c>
    </row>
    <row r="29" spans="1:8" ht="18" customHeight="1">
      <c r="A29" s="101" t="s">
        <v>373</v>
      </c>
      <c r="B29" s="82" t="s">
        <v>372</v>
      </c>
      <c r="C29" s="83" t="s">
        <v>234</v>
      </c>
      <c r="D29" s="83" t="s">
        <v>234</v>
      </c>
      <c r="E29" s="83" t="s">
        <v>234</v>
      </c>
      <c r="F29" s="83" t="s">
        <v>234</v>
      </c>
      <c r="G29" s="83" t="s">
        <v>234</v>
      </c>
      <c r="H29" s="84" t="s">
        <v>374</v>
      </c>
    </row>
    <row r="30" spans="1:8" ht="18" customHeight="1">
      <c r="A30" s="77" t="s">
        <v>251</v>
      </c>
      <c r="B30" s="82" t="s">
        <v>252</v>
      </c>
      <c r="C30" s="83" t="s">
        <v>384</v>
      </c>
      <c r="D30" s="83" t="s">
        <v>384</v>
      </c>
      <c r="E30" s="83" t="s">
        <v>384</v>
      </c>
      <c r="F30" s="83" t="s">
        <v>384</v>
      </c>
      <c r="G30" s="83" t="s">
        <v>384</v>
      </c>
      <c r="H30" s="84" t="s">
        <v>253</v>
      </c>
    </row>
    <row r="31" spans="1:8" ht="18" customHeight="1">
      <c r="A31" s="77" t="s">
        <v>254</v>
      </c>
      <c r="B31" s="82" t="s">
        <v>255</v>
      </c>
      <c r="C31" s="83" t="s">
        <v>234</v>
      </c>
      <c r="D31" s="83" t="s">
        <v>234</v>
      </c>
      <c r="E31" s="83" t="s">
        <v>234</v>
      </c>
      <c r="F31" s="83" t="s">
        <v>234</v>
      </c>
      <c r="G31" s="83" t="s">
        <v>234</v>
      </c>
      <c r="H31" s="84" t="s">
        <v>256</v>
      </c>
    </row>
    <row r="32" spans="1:8" ht="18" customHeight="1">
      <c r="A32" s="77" t="s">
        <v>257</v>
      </c>
      <c r="B32" s="82" t="s">
        <v>201</v>
      </c>
      <c r="C32" s="83" t="s">
        <v>384</v>
      </c>
      <c r="D32" s="83" t="s">
        <v>384</v>
      </c>
      <c r="E32" s="83" t="s">
        <v>384</v>
      </c>
      <c r="F32" s="83" t="s">
        <v>384</v>
      </c>
      <c r="G32" s="83" t="s">
        <v>384</v>
      </c>
      <c r="H32" s="84" t="s">
        <v>204</v>
      </c>
    </row>
    <row r="33" spans="1:8" ht="18" customHeight="1">
      <c r="A33" s="77" t="s">
        <v>258</v>
      </c>
      <c r="B33" s="82" t="s">
        <v>153</v>
      </c>
      <c r="C33" s="83">
        <v>0.3</v>
      </c>
      <c r="D33" s="83">
        <v>0.3</v>
      </c>
      <c r="E33" s="83" t="s">
        <v>384</v>
      </c>
      <c r="F33" s="83" t="s">
        <v>384</v>
      </c>
      <c r="G33" s="83" t="s">
        <v>384</v>
      </c>
      <c r="H33" s="84" t="s">
        <v>154</v>
      </c>
    </row>
    <row r="34" spans="1:8" ht="18" customHeight="1">
      <c r="A34" s="77" t="s">
        <v>259</v>
      </c>
      <c r="B34" s="82" t="s">
        <v>260</v>
      </c>
      <c r="C34" s="83" t="s">
        <v>384</v>
      </c>
      <c r="D34" s="83" t="s">
        <v>384</v>
      </c>
      <c r="E34" s="83" t="s">
        <v>384</v>
      </c>
      <c r="F34" s="83" t="s">
        <v>384</v>
      </c>
      <c r="G34" s="83" t="s">
        <v>384</v>
      </c>
      <c r="H34" s="84" t="s">
        <v>261</v>
      </c>
    </row>
    <row r="35" spans="1:8" ht="18" customHeight="1">
      <c r="A35" s="77" t="s">
        <v>262</v>
      </c>
      <c r="B35" s="82" t="s">
        <v>263</v>
      </c>
      <c r="C35" s="83" t="s">
        <v>384</v>
      </c>
      <c r="D35" s="83" t="s">
        <v>384</v>
      </c>
      <c r="E35" s="83" t="s">
        <v>384</v>
      </c>
      <c r="F35" s="83" t="s">
        <v>384</v>
      </c>
      <c r="G35" s="83" t="s">
        <v>384</v>
      </c>
      <c r="H35" s="84" t="s">
        <v>264</v>
      </c>
    </row>
    <row r="36" spans="1:8" ht="18" customHeight="1">
      <c r="A36" s="77" t="s">
        <v>265</v>
      </c>
      <c r="B36" s="82" t="s">
        <v>266</v>
      </c>
      <c r="C36" s="83" t="s">
        <v>384</v>
      </c>
      <c r="D36" s="83" t="s">
        <v>384</v>
      </c>
      <c r="E36" s="83" t="s">
        <v>384</v>
      </c>
      <c r="F36" s="83" t="s">
        <v>384</v>
      </c>
      <c r="G36" s="83" t="s">
        <v>384</v>
      </c>
      <c r="H36" s="84" t="s">
        <v>267</v>
      </c>
    </row>
    <row r="37" spans="1:8" ht="18" customHeight="1">
      <c r="A37" s="77" t="s">
        <v>268</v>
      </c>
      <c r="B37" s="82" t="s">
        <v>269</v>
      </c>
      <c r="C37" s="83" t="s">
        <v>384</v>
      </c>
      <c r="D37" s="83" t="s">
        <v>384</v>
      </c>
      <c r="E37" s="83" t="s">
        <v>384</v>
      </c>
      <c r="F37" s="83" t="s">
        <v>384</v>
      </c>
      <c r="G37" s="83" t="s">
        <v>384</v>
      </c>
      <c r="H37" s="84" t="s">
        <v>270</v>
      </c>
    </row>
    <row r="38" spans="1:8" ht="18" customHeight="1">
      <c r="A38" s="77" t="s">
        <v>271</v>
      </c>
      <c r="B38" s="82" t="s">
        <v>272</v>
      </c>
      <c r="C38" s="83" t="s">
        <v>384</v>
      </c>
      <c r="D38" s="83" t="s">
        <v>384</v>
      </c>
      <c r="E38" s="83" t="s">
        <v>384</v>
      </c>
      <c r="F38" s="83" t="s">
        <v>384</v>
      </c>
      <c r="G38" s="83" t="s">
        <v>384</v>
      </c>
      <c r="H38" s="84" t="s">
        <v>273</v>
      </c>
    </row>
    <row r="39" spans="1:8" ht="18" customHeight="1">
      <c r="A39" s="77" t="s">
        <v>274</v>
      </c>
      <c r="B39" s="82" t="s">
        <v>208</v>
      </c>
      <c r="C39" s="83" t="s">
        <v>384</v>
      </c>
      <c r="D39" s="83" t="s">
        <v>384</v>
      </c>
      <c r="E39" s="83" t="s">
        <v>384</v>
      </c>
      <c r="F39" s="83" t="s">
        <v>384</v>
      </c>
      <c r="G39" s="83" t="s">
        <v>384</v>
      </c>
      <c r="H39" s="84" t="s">
        <v>209</v>
      </c>
    </row>
    <row r="40" spans="1:8" ht="18" customHeight="1">
      <c r="A40" s="77" t="s">
        <v>275</v>
      </c>
      <c r="B40" s="82" t="s">
        <v>276</v>
      </c>
      <c r="C40" s="83" t="s">
        <v>384</v>
      </c>
      <c r="D40" s="83" t="s">
        <v>384</v>
      </c>
      <c r="E40" s="83" t="s">
        <v>384</v>
      </c>
      <c r="F40" s="83" t="s">
        <v>384</v>
      </c>
      <c r="G40" s="83" t="s">
        <v>384</v>
      </c>
      <c r="H40" s="84" t="s">
        <v>277</v>
      </c>
    </row>
    <row r="41" spans="1:8" ht="18" customHeight="1">
      <c r="A41" s="77" t="s">
        <v>278</v>
      </c>
      <c r="B41" s="82" t="s">
        <v>279</v>
      </c>
      <c r="C41" s="83" t="s">
        <v>384</v>
      </c>
      <c r="D41" s="83" t="s">
        <v>384</v>
      </c>
      <c r="E41" s="83" t="s">
        <v>384</v>
      </c>
      <c r="F41" s="83" t="s">
        <v>384</v>
      </c>
      <c r="G41" s="83" t="s">
        <v>384</v>
      </c>
      <c r="H41" s="84" t="s">
        <v>280</v>
      </c>
    </row>
    <row r="42" spans="1:8" ht="18" customHeight="1">
      <c r="A42" s="77" t="s">
        <v>281</v>
      </c>
      <c r="B42" s="82" t="s">
        <v>282</v>
      </c>
      <c r="C42" s="83" t="s">
        <v>384</v>
      </c>
      <c r="D42" s="83" t="s">
        <v>384</v>
      </c>
      <c r="E42" s="83" t="s">
        <v>384</v>
      </c>
      <c r="F42" s="83" t="s">
        <v>384</v>
      </c>
      <c r="G42" s="83" t="s">
        <v>384</v>
      </c>
      <c r="H42" s="84" t="s">
        <v>283</v>
      </c>
    </row>
    <row r="43" spans="1:8" ht="18" customHeight="1">
      <c r="A43" s="77" t="s">
        <v>200</v>
      </c>
      <c r="B43" s="82" t="s">
        <v>199</v>
      </c>
      <c r="C43" s="83">
        <v>0.7</v>
      </c>
      <c r="D43" s="83">
        <v>0.7</v>
      </c>
      <c r="E43" s="133">
        <v>0.7</v>
      </c>
      <c r="F43" s="83">
        <v>0.7</v>
      </c>
      <c r="G43" s="83" t="s">
        <v>384</v>
      </c>
      <c r="H43" s="84" t="s">
        <v>284</v>
      </c>
    </row>
    <row r="44" spans="1:8" ht="18" customHeight="1">
      <c r="A44" s="77" t="s">
        <v>285</v>
      </c>
      <c r="B44" s="82" t="s">
        <v>286</v>
      </c>
      <c r="C44" s="83" t="s">
        <v>384</v>
      </c>
      <c r="D44" s="83" t="s">
        <v>384</v>
      </c>
      <c r="E44" s="83" t="s">
        <v>384</v>
      </c>
      <c r="F44" s="83" t="s">
        <v>384</v>
      </c>
      <c r="G44" s="83" t="s">
        <v>384</v>
      </c>
      <c r="H44" s="84" t="s">
        <v>287</v>
      </c>
    </row>
    <row r="45" spans="1:8" ht="18" customHeight="1">
      <c r="A45" s="77" t="s">
        <v>288</v>
      </c>
      <c r="B45" s="82" t="s">
        <v>289</v>
      </c>
      <c r="C45" s="83" t="s">
        <v>384</v>
      </c>
      <c r="D45" s="83" t="s">
        <v>384</v>
      </c>
      <c r="E45" s="83" t="s">
        <v>384</v>
      </c>
      <c r="F45" s="83" t="s">
        <v>384</v>
      </c>
      <c r="G45" s="83" t="s">
        <v>384</v>
      </c>
      <c r="H45" s="84" t="s">
        <v>290</v>
      </c>
    </row>
    <row r="46" spans="1:8" ht="18" customHeight="1">
      <c r="A46" s="77" t="s">
        <v>291</v>
      </c>
      <c r="B46" s="82" t="s">
        <v>292</v>
      </c>
      <c r="C46" s="83" t="s">
        <v>234</v>
      </c>
      <c r="D46" s="83" t="s">
        <v>234</v>
      </c>
      <c r="E46" s="83" t="s">
        <v>234</v>
      </c>
      <c r="F46" s="83" t="s">
        <v>234</v>
      </c>
      <c r="G46" s="83" t="s">
        <v>234</v>
      </c>
      <c r="H46" s="84" t="s">
        <v>293</v>
      </c>
    </row>
    <row r="47" spans="1:8" ht="18" customHeight="1">
      <c r="A47" s="85" t="s">
        <v>294</v>
      </c>
      <c r="B47" s="86" t="s">
        <v>295</v>
      </c>
      <c r="C47" s="83" t="s">
        <v>384</v>
      </c>
      <c r="D47" s="83" t="s">
        <v>384</v>
      </c>
      <c r="E47" s="83" t="s">
        <v>384</v>
      </c>
      <c r="F47" s="83" t="s">
        <v>384</v>
      </c>
      <c r="G47" s="83" t="s">
        <v>384</v>
      </c>
      <c r="H47" s="87" t="s">
        <v>296</v>
      </c>
    </row>
    <row r="48" spans="1:8" ht="18" customHeight="1">
      <c r="A48" s="77" t="s">
        <v>297</v>
      </c>
      <c r="B48" s="86" t="s">
        <v>298</v>
      </c>
      <c r="C48" s="83" t="s">
        <v>384</v>
      </c>
      <c r="D48" s="83" t="s">
        <v>384</v>
      </c>
      <c r="E48" s="83" t="s">
        <v>384</v>
      </c>
      <c r="F48" s="83" t="s">
        <v>384</v>
      </c>
      <c r="G48" s="83" t="s">
        <v>384</v>
      </c>
      <c r="H48" s="87" t="s">
        <v>299</v>
      </c>
    </row>
    <row r="49" spans="1:8" ht="18" customHeight="1">
      <c r="A49" s="78" t="s">
        <v>27</v>
      </c>
      <c r="B49" s="79"/>
      <c r="C49" s="88"/>
      <c r="D49" s="88"/>
      <c r="E49" s="134"/>
      <c r="F49" s="134"/>
      <c r="G49" s="134"/>
      <c r="H49" s="89" t="s">
        <v>300</v>
      </c>
    </row>
    <row r="50" spans="1:8" ht="18" customHeight="1">
      <c r="A50" s="77" t="s">
        <v>394</v>
      </c>
      <c r="B50" s="90" t="s">
        <v>32</v>
      </c>
      <c r="C50" s="83">
        <v>12.24</v>
      </c>
      <c r="D50" s="83">
        <v>12.35</v>
      </c>
      <c r="E50" s="133">
        <v>12.35</v>
      </c>
      <c r="F50" s="133">
        <v>12.3</v>
      </c>
      <c r="G50" s="133">
        <v>12.3</v>
      </c>
      <c r="H50" s="91" t="s">
        <v>33</v>
      </c>
    </row>
    <row r="51" spans="1:8" ht="18" customHeight="1">
      <c r="A51" s="77" t="s">
        <v>112</v>
      </c>
      <c r="B51" s="90" t="s">
        <v>113</v>
      </c>
      <c r="C51" s="83" t="s">
        <v>384</v>
      </c>
      <c r="D51" s="83" t="s">
        <v>384</v>
      </c>
      <c r="E51" s="83">
        <v>3</v>
      </c>
      <c r="F51" s="83">
        <v>2.9</v>
      </c>
      <c r="G51" s="83">
        <v>2.6</v>
      </c>
      <c r="H51" s="91" t="s">
        <v>301</v>
      </c>
    </row>
    <row r="52" spans="1:8" ht="25.5" customHeight="1">
      <c r="A52" s="78" t="s">
        <v>114</v>
      </c>
      <c r="B52" s="79"/>
      <c r="C52" s="88"/>
      <c r="D52" s="88"/>
      <c r="E52" s="134"/>
      <c r="F52" s="134"/>
      <c r="G52" s="134"/>
      <c r="H52" s="81" t="s">
        <v>116</v>
      </c>
    </row>
    <row r="53" spans="1:8" ht="18" customHeight="1">
      <c r="A53" s="77" t="s">
        <v>302</v>
      </c>
      <c r="B53" s="82" t="s">
        <v>163</v>
      </c>
      <c r="C53" s="83">
        <v>1.1100000000000001</v>
      </c>
      <c r="D53" s="83">
        <v>1.1499999999999999</v>
      </c>
      <c r="E53" s="83">
        <v>1.1499999999999999</v>
      </c>
      <c r="F53" s="83">
        <v>1.1000000000000001</v>
      </c>
      <c r="G53" s="83">
        <v>1.1000000000000001</v>
      </c>
      <c r="H53" s="84" t="s">
        <v>164</v>
      </c>
    </row>
    <row r="54" spans="1:8" ht="18" customHeight="1">
      <c r="A54" s="77" t="s">
        <v>303</v>
      </c>
      <c r="B54" s="82" t="s">
        <v>149</v>
      </c>
      <c r="C54" s="83" t="s">
        <v>384</v>
      </c>
      <c r="D54" s="83" t="s">
        <v>384</v>
      </c>
      <c r="E54" s="83">
        <v>0.61</v>
      </c>
      <c r="F54" s="83" t="s">
        <v>384</v>
      </c>
      <c r="G54" s="83" t="s">
        <v>384</v>
      </c>
      <c r="H54" s="84" t="s">
        <v>150</v>
      </c>
    </row>
    <row r="55" spans="1:8" ht="18" customHeight="1">
      <c r="A55" s="77" t="s">
        <v>304</v>
      </c>
      <c r="B55" s="82" t="s">
        <v>210</v>
      </c>
      <c r="C55" s="83" t="s">
        <v>384</v>
      </c>
      <c r="D55" s="83" t="s">
        <v>384</v>
      </c>
      <c r="E55" s="83" t="s">
        <v>384</v>
      </c>
      <c r="F55" s="83" t="s">
        <v>384</v>
      </c>
      <c r="G55" s="83" t="s">
        <v>384</v>
      </c>
      <c r="H55" s="84" t="s">
        <v>305</v>
      </c>
    </row>
    <row r="56" spans="1:8" ht="18" customHeight="1">
      <c r="A56" s="77" t="s">
        <v>306</v>
      </c>
      <c r="B56" s="82" t="s">
        <v>207</v>
      </c>
      <c r="C56" s="83" t="s">
        <v>384</v>
      </c>
      <c r="D56" s="83" t="s">
        <v>384</v>
      </c>
      <c r="E56" s="83" t="s">
        <v>384</v>
      </c>
      <c r="F56" s="83" t="s">
        <v>384</v>
      </c>
      <c r="G56" s="83" t="s">
        <v>384</v>
      </c>
      <c r="H56" s="84" t="s">
        <v>211</v>
      </c>
    </row>
    <row r="57" spans="1:8" ht="18" customHeight="1">
      <c r="A57" s="77" t="s">
        <v>307</v>
      </c>
      <c r="B57" s="82" t="s">
        <v>308</v>
      </c>
      <c r="C57" s="83" t="s">
        <v>384</v>
      </c>
      <c r="D57" s="83" t="s">
        <v>384</v>
      </c>
      <c r="E57" s="83" t="s">
        <v>384</v>
      </c>
      <c r="F57" s="83" t="s">
        <v>384</v>
      </c>
      <c r="G57" s="83" t="s">
        <v>384</v>
      </c>
      <c r="H57" s="84" t="s">
        <v>309</v>
      </c>
    </row>
    <row r="58" spans="1:8" ht="26.25" customHeight="1">
      <c r="A58" s="78" t="s">
        <v>165</v>
      </c>
      <c r="B58" s="79"/>
      <c r="C58" s="88"/>
      <c r="D58" s="88"/>
      <c r="E58" s="134"/>
      <c r="F58" s="134"/>
      <c r="G58" s="134"/>
      <c r="H58" s="81" t="s">
        <v>169</v>
      </c>
    </row>
    <row r="59" spans="1:8" ht="18" customHeight="1">
      <c r="A59" s="77" t="s">
        <v>310</v>
      </c>
      <c r="B59" s="82" t="s">
        <v>311</v>
      </c>
      <c r="C59" s="83" t="s">
        <v>234</v>
      </c>
      <c r="D59" s="83" t="s">
        <v>234</v>
      </c>
      <c r="E59" s="83" t="s">
        <v>234</v>
      </c>
      <c r="F59" s="83" t="s">
        <v>234</v>
      </c>
      <c r="G59" s="83" t="s">
        <v>234</v>
      </c>
      <c r="H59" s="84" t="s">
        <v>312</v>
      </c>
    </row>
    <row r="60" spans="1:8" ht="18" customHeight="1">
      <c r="A60" s="77" t="s">
        <v>313</v>
      </c>
      <c r="B60" s="82" t="s">
        <v>314</v>
      </c>
      <c r="C60" s="83" t="s">
        <v>234</v>
      </c>
      <c r="D60" s="83" t="s">
        <v>234</v>
      </c>
      <c r="E60" s="83" t="s">
        <v>234</v>
      </c>
      <c r="F60" s="83" t="s">
        <v>234</v>
      </c>
      <c r="G60" s="83" t="s">
        <v>234</v>
      </c>
      <c r="H60" s="84" t="s">
        <v>315</v>
      </c>
    </row>
    <row r="61" spans="1:8" ht="18" customHeight="1">
      <c r="A61" s="77" t="s">
        <v>316</v>
      </c>
      <c r="B61" s="82" t="s">
        <v>317</v>
      </c>
      <c r="C61" s="83" t="s">
        <v>234</v>
      </c>
      <c r="D61" s="83" t="s">
        <v>234</v>
      </c>
      <c r="E61" s="83" t="s">
        <v>234</v>
      </c>
      <c r="F61" s="83" t="s">
        <v>234</v>
      </c>
      <c r="G61" s="83" t="s">
        <v>234</v>
      </c>
      <c r="H61" s="92" t="s">
        <v>318</v>
      </c>
    </row>
    <row r="62" spans="1:8" ht="18" customHeight="1">
      <c r="A62" s="77" t="s">
        <v>166</v>
      </c>
      <c r="B62" s="82" t="s">
        <v>167</v>
      </c>
      <c r="C62" s="83" t="s">
        <v>384</v>
      </c>
      <c r="D62" s="83" t="s">
        <v>384</v>
      </c>
      <c r="E62" s="83" t="s">
        <v>384</v>
      </c>
      <c r="F62" s="83" t="s">
        <v>384</v>
      </c>
      <c r="G62" s="83" t="s">
        <v>384</v>
      </c>
      <c r="H62" s="84" t="s">
        <v>168</v>
      </c>
    </row>
    <row r="63" spans="1:8" ht="18" customHeight="1">
      <c r="A63" s="77" t="s">
        <v>319</v>
      </c>
      <c r="B63" s="82" t="s">
        <v>320</v>
      </c>
      <c r="C63" s="83" t="s">
        <v>384</v>
      </c>
      <c r="D63" s="83" t="s">
        <v>384</v>
      </c>
      <c r="E63" s="83" t="s">
        <v>384</v>
      </c>
      <c r="F63" s="83" t="s">
        <v>384</v>
      </c>
      <c r="G63" s="83" t="s">
        <v>384</v>
      </c>
      <c r="H63" s="84" t="s">
        <v>321</v>
      </c>
    </row>
    <row r="64" spans="1:8" ht="18.75" customHeight="1">
      <c r="A64" s="135" t="s">
        <v>322</v>
      </c>
      <c r="B64" s="147" t="s">
        <v>323</v>
      </c>
      <c r="C64" s="133" t="s">
        <v>234</v>
      </c>
      <c r="D64" s="133" t="s">
        <v>234</v>
      </c>
      <c r="E64" s="133" t="s">
        <v>234</v>
      </c>
      <c r="F64" s="133" t="s">
        <v>234</v>
      </c>
      <c r="G64" s="133" t="s">
        <v>234</v>
      </c>
      <c r="H64" s="148" t="s">
        <v>324</v>
      </c>
    </row>
    <row r="65" spans="1:8" ht="19.5" customHeight="1">
      <c r="A65" s="261" t="s">
        <v>405</v>
      </c>
      <c r="B65" s="261"/>
      <c r="C65" s="261"/>
      <c r="D65" s="261"/>
      <c r="E65" s="261"/>
      <c r="F65" s="261"/>
      <c r="G65" s="261"/>
      <c r="H65" s="261"/>
    </row>
    <row r="66" spans="1:8" ht="21" customHeight="1">
      <c r="A66" s="262" t="s">
        <v>406</v>
      </c>
      <c r="B66" s="262"/>
      <c r="C66" s="263"/>
      <c r="D66" s="263"/>
      <c r="E66" s="263"/>
      <c r="F66" s="263"/>
      <c r="G66" s="263"/>
      <c r="H66" s="262"/>
    </row>
    <row r="67" spans="1:8" ht="21" customHeight="1">
      <c r="A67" s="264" t="s">
        <v>226</v>
      </c>
      <c r="B67" s="266" t="s">
        <v>119</v>
      </c>
      <c r="C67" s="268" t="s">
        <v>407</v>
      </c>
      <c r="D67" s="268" t="s">
        <v>408</v>
      </c>
      <c r="E67" s="268" t="s">
        <v>409</v>
      </c>
      <c r="F67" s="268" t="s">
        <v>410</v>
      </c>
      <c r="G67" s="268" t="s">
        <v>411</v>
      </c>
      <c r="H67" s="264" t="s">
        <v>227</v>
      </c>
    </row>
    <row r="68" spans="1:8" ht="12" customHeight="1">
      <c r="A68" s="265"/>
      <c r="B68" s="267"/>
      <c r="C68" s="269"/>
      <c r="D68" s="269"/>
      <c r="E68" s="269"/>
      <c r="F68" s="269"/>
      <c r="G68" s="269"/>
      <c r="H68" s="270"/>
    </row>
    <row r="69" spans="1:8" ht="21.75" customHeight="1">
      <c r="A69" s="78" t="s">
        <v>325</v>
      </c>
      <c r="B69" s="79"/>
      <c r="C69" s="88"/>
      <c r="D69" s="88"/>
      <c r="E69" s="134"/>
      <c r="F69" s="134"/>
      <c r="G69" s="134"/>
      <c r="H69" s="81" t="s">
        <v>382</v>
      </c>
    </row>
    <row r="70" spans="1:8" ht="20.100000000000001" customHeight="1">
      <c r="A70" s="77" t="s">
        <v>326</v>
      </c>
      <c r="B70" s="82" t="s">
        <v>143</v>
      </c>
      <c r="C70" s="83">
        <v>4.32</v>
      </c>
      <c r="D70" s="83">
        <v>4.29</v>
      </c>
      <c r="E70" s="133">
        <v>4.28</v>
      </c>
      <c r="F70" s="83">
        <v>4.28</v>
      </c>
      <c r="G70" s="83">
        <v>4.2699999999999996</v>
      </c>
      <c r="H70" s="84" t="s">
        <v>144</v>
      </c>
    </row>
    <row r="71" spans="1:8" ht="20.100000000000001" customHeight="1">
      <c r="A71" s="77" t="s">
        <v>67</v>
      </c>
      <c r="B71" s="82" t="s">
        <v>68</v>
      </c>
      <c r="C71" s="83">
        <v>3.52</v>
      </c>
      <c r="D71" s="83">
        <v>3.5</v>
      </c>
      <c r="E71" s="133">
        <v>3.49</v>
      </c>
      <c r="F71" s="83">
        <v>3.47</v>
      </c>
      <c r="G71" s="83">
        <v>3.47</v>
      </c>
      <c r="H71" s="84" t="s">
        <v>69</v>
      </c>
    </row>
    <row r="72" spans="1:8" ht="20.100000000000001" customHeight="1">
      <c r="A72" s="77" t="s">
        <v>327</v>
      </c>
      <c r="B72" s="82" t="s">
        <v>178</v>
      </c>
      <c r="C72" s="83" t="s">
        <v>384</v>
      </c>
      <c r="D72" s="83">
        <v>0.81</v>
      </c>
      <c r="E72" s="83" t="s">
        <v>384</v>
      </c>
      <c r="F72" s="83">
        <v>0.91</v>
      </c>
      <c r="G72" s="83" t="s">
        <v>384</v>
      </c>
      <c r="H72" s="84" t="s">
        <v>180</v>
      </c>
    </row>
    <row r="73" spans="1:8" ht="20.100000000000001" customHeight="1">
      <c r="A73" s="77" t="s">
        <v>328</v>
      </c>
      <c r="B73" s="82" t="s">
        <v>329</v>
      </c>
      <c r="C73" s="83" t="s">
        <v>384</v>
      </c>
      <c r="D73" s="83" t="s">
        <v>384</v>
      </c>
      <c r="E73" s="83" t="s">
        <v>384</v>
      </c>
      <c r="F73" s="83" t="s">
        <v>384</v>
      </c>
      <c r="G73" s="83" t="s">
        <v>384</v>
      </c>
      <c r="H73" s="84" t="s">
        <v>330</v>
      </c>
    </row>
    <row r="74" spans="1:8" ht="20.100000000000001" customHeight="1">
      <c r="A74" s="77" t="s">
        <v>70</v>
      </c>
      <c r="B74" s="82" t="s">
        <v>71</v>
      </c>
      <c r="C74" s="83" t="s">
        <v>384</v>
      </c>
      <c r="D74" s="83">
        <v>34</v>
      </c>
      <c r="E74" s="83">
        <v>34</v>
      </c>
      <c r="F74" s="83">
        <v>33.799999999999997</v>
      </c>
      <c r="G74" s="83">
        <v>33.5</v>
      </c>
      <c r="H74" s="84" t="s">
        <v>72</v>
      </c>
    </row>
    <row r="75" spans="1:8" ht="20.100000000000001" customHeight="1">
      <c r="A75" s="77" t="s">
        <v>331</v>
      </c>
      <c r="B75" s="82" t="s">
        <v>179</v>
      </c>
      <c r="C75" s="83">
        <v>1.55</v>
      </c>
      <c r="D75" s="83" t="s">
        <v>384</v>
      </c>
      <c r="E75" s="133">
        <v>1.55</v>
      </c>
      <c r="F75" s="83">
        <v>1.6</v>
      </c>
      <c r="G75" s="133">
        <v>1.58</v>
      </c>
      <c r="H75" s="84" t="s">
        <v>181</v>
      </c>
    </row>
    <row r="76" spans="1:8" ht="20.100000000000001" customHeight="1">
      <c r="A76" s="77" t="s">
        <v>332</v>
      </c>
      <c r="B76" s="82" t="s">
        <v>215</v>
      </c>
      <c r="C76" s="83">
        <v>1.2</v>
      </c>
      <c r="D76" s="83">
        <v>1.22</v>
      </c>
      <c r="E76" s="83">
        <v>1.24</v>
      </c>
      <c r="F76" s="133">
        <v>1.24</v>
      </c>
      <c r="G76" s="83">
        <v>1.24</v>
      </c>
      <c r="H76" s="84" t="s">
        <v>216</v>
      </c>
    </row>
    <row r="77" spans="1:8" ht="20.100000000000001" customHeight="1">
      <c r="A77" s="77" t="s">
        <v>333</v>
      </c>
      <c r="B77" s="82" t="s">
        <v>202</v>
      </c>
      <c r="C77" s="83">
        <v>1.87</v>
      </c>
      <c r="D77" s="83">
        <v>1.87</v>
      </c>
      <c r="E77" s="133">
        <v>1.9</v>
      </c>
      <c r="F77" s="83" t="s">
        <v>384</v>
      </c>
      <c r="G77" s="83" t="s">
        <v>384</v>
      </c>
      <c r="H77" s="84" t="s">
        <v>203</v>
      </c>
    </row>
    <row r="78" spans="1:8" ht="20.100000000000001" customHeight="1">
      <c r="A78" s="77" t="s">
        <v>213</v>
      </c>
      <c r="B78" s="82" t="s">
        <v>212</v>
      </c>
      <c r="C78" s="83" t="s">
        <v>384</v>
      </c>
      <c r="D78" s="83" t="s">
        <v>384</v>
      </c>
      <c r="E78" s="83" t="s">
        <v>384</v>
      </c>
      <c r="F78" s="83" t="s">
        <v>384</v>
      </c>
      <c r="G78" s="83" t="s">
        <v>384</v>
      </c>
      <c r="H78" s="92" t="s">
        <v>218</v>
      </c>
    </row>
    <row r="79" spans="1:8" ht="20.100000000000001" customHeight="1">
      <c r="A79" s="77" t="s">
        <v>117</v>
      </c>
      <c r="B79" s="82" t="s">
        <v>118</v>
      </c>
      <c r="C79" s="83" t="s">
        <v>384</v>
      </c>
      <c r="D79" s="83" t="s">
        <v>384</v>
      </c>
      <c r="E79" s="83" t="s">
        <v>384</v>
      </c>
      <c r="F79" s="83" t="s">
        <v>384</v>
      </c>
      <c r="G79" s="83" t="s">
        <v>384</v>
      </c>
      <c r="H79" s="84" t="s">
        <v>334</v>
      </c>
    </row>
    <row r="80" spans="1:8" ht="20.100000000000001" customHeight="1">
      <c r="A80" s="85" t="s">
        <v>335</v>
      </c>
      <c r="B80" s="86" t="s">
        <v>336</v>
      </c>
      <c r="C80" s="83" t="s">
        <v>384</v>
      </c>
      <c r="D80" s="83" t="s">
        <v>384</v>
      </c>
      <c r="E80" s="83" t="s">
        <v>384</v>
      </c>
      <c r="F80" s="83" t="s">
        <v>384</v>
      </c>
      <c r="G80" s="83" t="s">
        <v>384</v>
      </c>
      <c r="H80" s="93" t="s">
        <v>337</v>
      </c>
    </row>
    <row r="81" spans="1:8" ht="20.100000000000001" customHeight="1">
      <c r="A81" s="78" t="s">
        <v>76</v>
      </c>
      <c r="B81" s="79"/>
      <c r="C81" s="88"/>
      <c r="D81" s="88"/>
      <c r="E81" s="134"/>
      <c r="F81" s="134"/>
      <c r="G81" s="134"/>
      <c r="H81" s="81" t="s">
        <v>30</v>
      </c>
    </row>
    <row r="82" spans="1:8" ht="20.100000000000001" customHeight="1">
      <c r="A82" s="77" t="s">
        <v>56</v>
      </c>
      <c r="B82" s="82" t="s">
        <v>57</v>
      </c>
      <c r="C82" s="83">
        <v>2.5</v>
      </c>
      <c r="D82" s="83">
        <v>2.56</v>
      </c>
      <c r="E82" s="133">
        <v>2.56</v>
      </c>
      <c r="F82" s="133">
        <v>2.5499999999999998</v>
      </c>
      <c r="G82" s="83">
        <v>2.5499999999999998</v>
      </c>
      <c r="H82" s="84" t="s">
        <v>58</v>
      </c>
    </row>
    <row r="83" spans="1:8" ht="20.100000000000001" customHeight="1">
      <c r="A83" s="77" t="s">
        <v>157</v>
      </c>
      <c r="B83" s="82" t="s">
        <v>156</v>
      </c>
      <c r="C83" s="83">
        <v>10.55</v>
      </c>
      <c r="D83" s="83">
        <v>10.55</v>
      </c>
      <c r="E83" s="133">
        <v>10.5</v>
      </c>
      <c r="F83" s="83">
        <v>12.07</v>
      </c>
      <c r="G83" s="83">
        <v>11.9</v>
      </c>
      <c r="H83" s="84" t="s">
        <v>158</v>
      </c>
    </row>
    <row r="84" spans="1:8" ht="20.100000000000001" customHeight="1">
      <c r="A84" s="77" t="s">
        <v>187</v>
      </c>
      <c r="B84" s="82" t="s">
        <v>185</v>
      </c>
      <c r="C84" s="83" t="s">
        <v>384</v>
      </c>
      <c r="D84" s="83">
        <v>18</v>
      </c>
      <c r="E84" s="83" t="s">
        <v>384</v>
      </c>
      <c r="F84" s="83" t="s">
        <v>384</v>
      </c>
      <c r="G84" s="83" t="s">
        <v>384</v>
      </c>
      <c r="H84" s="84" t="s">
        <v>196</v>
      </c>
    </row>
    <row r="85" spans="1:8" ht="20.100000000000001" customHeight="1">
      <c r="A85" s="77" t="s">
        <v>338</v>
      </c>
      <c r="B85" s="82" t="s">
        <v>339</v>
      </c>
      <c r="C85" s="83" t="s">
        <v>384</v>
      </c>
      <c r="D85" s="83" t="s">
        <v>384</v>
      </c>
      <c r="E85" s="83" t="s">
        <v>384</v>
      </c>
      <c r="F85" s="83">
        <v>2.9</v>
      </c>
      <c r="G85" s="83" t="s">
        <v>384</v>
      </c>
      <c r="H85" s="84" t="s">
        <v>340</v>
      </c>
    </row>
    <row r="86" spans="1:8" ht="20.100000000000001" customHeight="1">
      <c r="A86" s="77" t="s">
        <v>59</v>
      </c>
      <c r="B86" s="82" t="s">
        <v>34</v>
      </c>
      <c r="C86" s="83">
        <v>4.7</v>
      </c>
      <c r="D86" s="83">
        <v>4.67</v>
      </c>
      <c r="E86" s="133">
        <v>4.68</v>
      </c>
      <c r="F86" s="133">
        <v>4.68</v>
      </c>
      <c r="G86" s="133">
        <v>4.67</v>
      </c>
      <c r="H86" s="84" t="s">
        <v>35</v>
      </c>
    </row>
    <row r="87" spans="1:8" ht="20.100000000000001" customHeight="1">
      <c r="A87" s="77" t="s">
        <v>60</v>
      </c>
      <c r="B87" s="82" t="s">
        <v>41</v>
      </c>
      <c r="C87" s="83">
        <v>2.87</v>
      </c>
      <c r="D87" s="83">
        <v>2.87</v>
      </c>
      <c r="E87" s="133">
        <v>2.85</v>
      </c>
      <c r="F87" s="83">
        <v>2.87</v>
      </c>
      <c r="G87" s="83">
        <v>2.9</v>
      </c>
      <c r="H87" s="84" t="s">
        <v>61</v>
      </c>
    </row>
    <row r="88" spans="1:8" ht="20.100000000000001" customHeight="1">
      <c r="A88" s="77" t="s">
        <v>341</v>
      </c>
      <c r="B88" s="82" t="s">
        <v>77</v>
      </c>
      <c r="C88" s="83" t="s">
        <v>384</v>
      </c>
      <c r="D88" s="83" t="s">
        <v>384</v>
      </c>
      <c r="E88" s="83" t="s">
        <v>384</v>
      </c>
      <c r="F88" s="83" t="s">
        <v>384</v>
      </c>
      <c r="G88" s="83" t="s">
        <v>384</v>
      </c>
      <c r="H88" s="84" t="s">
        <v>78</v>
      </c>
    </row>
    <row r="89" spans="1:8" ht="20.100000000000001" customHeight="1">
      <c r="A89" s="77" t="s">
        <v>342</v>
      </c>
      <c r="B89" s="82" t="s">
        <v>343</v>
      </c>
      <c r="C89" s="83">
        <v>1.17</v>
      </c>
      <c r="D89" s="83">
        <v>1.1499999999999999</v>
      </c>
      <c r="E89" s="83">
        <v>1.1399999999999999</v>
      </c>
      <c r="F89" s="83">
        <v>1.1399999999999999</v>
      </c>
      <c r="G89" s="133">
        <v>1.17</v>
      </c>
      <c r="H89" s="84" t="s">
        <v>344</v>
      </c>
    </row>
    <row r="90" spans="1:8" ht="20.100000000000001" customHeight="1">
      <c r="A90" s="77" t="s">
        <v>345</v>
      </c>
      <c r="B90" s="82" t="s">
        <v>146</v>
      </c>
      <c r="C90" s="83" t="s">
        <v>384</v>
      </c>
      <c r="D90" s="83">
        <v>1.82</v>
      </c>
      <c r="E90" s="133">
        <v>1.91</v>
      </c>
      <c r="F90" s="83">
        <v>1.89</v>
      </c>
      <c r="G90" s="83">
        <v>1.9</v>
      </c>
      <c r="H90" s="84" t="s">
        <v>147</v>
      </c>
    </row>
    <row r="91" spans="1:8" ht="20.100000000000001" customHeight="1">
      <c r="A91" s="77" t="s">
        <v>103</v>
      </c>
      <c r="B91" s="82" t="s">
        <v>79</v>
      </c>
      <c r="C91" s="83" t="s">
        <v>384</v>
      </c>
      <c r="D91" s="83" t="s">
        <v>384</v>
      </c>
      <c r="E91" s="133">
        <v>1.2</v>
      </c>
      <c r="F91" s="83" t="s">
        <v>384</v>
      </c>
      <c r="G91" s="83" t="s">
        <v>384</v>
      </c>
      <c r="H91" s="84" t="s">
        <v>80</v>
      </c>
    </row>
    <row r="92" spans="1:8" ht="20.100000000000001" customHeight="1">
      <c r="A92" s="77" t="s">
        <v>62</v>
      </c>
      <c r="B92" s="82" t="s">
        <v>46</v>
      </c>
      <c r="C92" s="83">
        <v>2.5499999999999998</v>
      </c>
      <c r="D92" s="83" t="s">
        <v>384</v>
      </c>
      <c r="E92" s="133">
        <v>2.56</v>
      </c>
      <c r="F92" s="133">
        <v>2.5499999999999998</v>
      </c>
      <c r="G92" s="83">
        <v>2.5499999999999998</v>
      </c>
      <c r="H92" s="84" t="s">
        <v>44</v>
      </c>
    </row>
    <row r="93" spans="1:8" ht="20.100000000000001" customHeight="1">
      <c r="A93" s="77" t="s">
        <v>81</v>
      </c>
      <c r="B93" s="82" t="s">
        <v>82</v>
      </c>
      <c r="C93" s="83">
        <v>3.1</v>
      </c>
      <c r="D93" s="83">
        <v>3.1</v>
      </c>
      <c r="E93" s="133">
        <v>3.09</v>
      </c>
      <c r="F93" s="133">
        <v>3.05</v>
      </c>
      <c r="G93" s="83">
        <v>3.04</v>
      </c>
      <c r="H93" s="84" t="s">
        <v>83</v>
      </c>
    </row>
    <row r="94" spans="1:8" ht="20.100000000000001" customHeight="1">
      <c r="A94" s="77" t="s">
        <v>127</v>
      </c>
      <c r="B94" s="82" t="s">
        <v>126</v>
      </c>
      <c r="C94" s="83" t="s">
        <v>384</v>
      </c>
      <c r="D94" s="83" t="s">
        <v>384</v>
      </c>
      <c r="E94" s="83" t="s">
        <v>384</v>
      </c>
      <c r="F94" s="83">
        <v>4.5</v>
      </c>
      <c r="G94" s="83" t="s">
        <v>384</v>
      </c>
      <c r="H94" s="84" t="s">
        <v>129</v>
      </c>
    </row>
    <row r="95" spans="1:8" ht="20.100000000000001" customHeight="1">
      <c r="A95" s="77" t="s">
        <v>188</v>
      </c>
      <c r="B95" s="82" t="s">
        <v>186</v>
      </c>
      <c r="C95" s="83">
        <v>1.2</v>
      </c>
      <c r="D95" s="83" t="s">
        <v>384</v>
      </c>
      <c r="E95" s="83" t="s">
        <v>384</v>
      </c>
      <c r="F95" s="83" t="s">
        <v>384</v>
      </c>
      <c r="G95" s="83">
        <v>1.1499999999999999</v>
      </c>
      <c r="H95" s="84" t="s">
        <v>195</v>
      </c>
    </row>
    <row r="96" spans="1:8" ht="20.100000000000001" customHeight="1">
      <c r="A96" s="77" t="s">
        <v>346</v>
      </c>
      <c r="B96" s="82" t="s">
        <v>155</v>
      </c>
      <c r="C96" s="83" t="s">
        <v>384</v>
      </c>
      <c r="D96" s="83" t="s">
        <v>384</v>
      </c>
      <c r="E96" s="133">
        <v>1.9</v>
      </c>
      <c r="F96" s="83">
        <v>2</v>
      </c>
      <c r="G96" s="83" t="s">
        <v>384</v>
      </c>
      <c r="H96" s="84" t="s">
        <v>159</v>
      </c>
    </row>
    <row r="97" spans="1:8" ht="20.100000000000001" customHeight="1">
      <c r="A97" s="77" t="s">
        <v>84</v>
      </c>
      <c r="B97" s="82" t="s">
        <v>85</v>
      </c>
      <c r="C97" s="83" t="s">
        <v>384</v>
      </c>
      <c r="D97" s="83">
        <v>2.2999999999999998</v>
      </c>
      <c r="E97" s="83" t="s">
        <v>384</v>
      </c>
      <c r="F97" s="83">
        <v>2.2000000000000002</v>
      </c>
      <c r="G97" s="83">
        <v>2.2000000000000002</v>
      </c>
      <c r="H97" s="84" t="s">
        <v>86</v>
      </c>
    </row>
    <row r="98" spans="1:8" ht="20.100000000000001" customHeight="1">
      <c r="A98" s="77" t="s">
        <v>87</v>
      </c>
      <c r="B98" s="82" t="s">
        <v>88</v>
      </c>
      <c r="C98" s="83" t="s">
        <v>384</v>
      </c>
      <c r="D98" s="83" t="s">
        <v>384</v>
      </c>
      <c r="E98" s="83" t="s">
        <v>384</v>
      </c>
      <c r="F98" s="83" t="s">
        <v>384</v>
      </c>
      <c r="G98" s="83">
        <v>1.2</v>
      </c>
      <c r="H98" s="84" t="s">
        <v>89</v>
      </c>
    </row>
    <row r="99" spans="1:8" ht="20.100000000000001" customHeight="1">
      <c r="A99" s="77" t="s">
        <v>347</v>
      </c>
      <c r="B99" s="82" t="s">
        <v>348</v>
      </c>
      <c r="C99" s="83" t="s">
        <v>384</v>
      </c>
      <c r="D99" s="83" t="s">
        <v>384</v>
      </c>
      <c r="E99" s="83" t="s">
        <v>384</v>
      </c>
      <c r="F99" s="83" t="s">
        <v>384</v>
      </c>
      <c r="G99" s="83" t="s">
        <v>384</v>
      </c>
      <c r="H99" s="84" t="s">
        <v>349</v>
      </c>
    </row>
    <row r="100" spans="1:8" ht="20.100000000000001" customHeight="1">
      <c r="A100" s="85" t="s">
        <v>350</v>
      </c>
      <c r="B100" s="82" t="s">
        <v>192</v>
      </c>
      <c r="C100" s="83" t="s">
        <v>384</v>
      </c>
      <c r="D100" s="83" t="s">
        <v>384</v>
      </c>
      <c r="E100" s="83" t="s">
        <v>384</v>
      </c>
      <c r="F100" s="83">
        <v>0.46</v>
      </c>
      <c r="G100" s="83" t="s">
        <v>384</v>
      </c>
      <c r="H100" s="84" t="s">
        <v>193</v>
      </c>
    </row>
    <row r="101" spans="1:8" ht="20.100000000000001" customHeight="1">
      <c r="A101" s="85" t="s">
        <v>351</v>
      </c>
      <c r="B101" s="82" t="s">
        <v>131</v>
      </c>
      <c r="C101" s="83" t="s">
        <v>384</v>
      </c>
      <c r="D101" s="83">
        <v>1.1000000000000001</v>
      </c>
      <c r="E101" s="83" t="s">
        <v>384</v>
      </c>
      <c r="F101" s="83">
        <v>1.1000000000000001</v>
      </c>
      <c r="G101" s="83">
        <v>1.1000000000000001</v>
      </c>
      <c r="H101" s="94" t="s">
        <v>132</v>
      </c>
    </row>
    <row r="102" spans="1:8" ht="20.100000000000001" customHeight="1">
      <c r="A102" s="78" t="s">
        <v>352</v>
      </c>
      <c r="B102" s="79"/>
      <c r="C102" s="88"/>
      <c r="D102" s="88"/>
      <c r="E102" s="134"/>
      <c r="F102" s="134"/>
      <c r="G102" s="134"/>
      <c r="H102" s="81" t="s">
        <v>63</v>
      </c>
    </row>
    <row r="103" spans="1:8" ht="20.100000000000001" customHeight="1">
      <c r="A103" s="77" t="s">
        <v>101</v>
      </c>
      <c r="B103" s="82" t="s">
        <v>102</v>
      </c>
      <c r="C103" s="83">
        <v>21</v>
      </c>
      <c r="D103" s="83" t="s">
        <v>384</v>
      </c>
      <c r="E103" s="83" t="s">
        <v>384</v>
      </c>
      <c r="F103" s="83" t="s">
        <v>384</v>
      </c>
      <c r="G103" s="83" t="s">
        <v>384</v>
      </c>
      <c r="H103" s="84" t="s">
        <v>104</v>
      </c>
    </row>
    <row r="104" spans="1:8" ht="20.100000000000001" customHeight="1">
      <c r="A104" s="77" t="s">
        <v>90</v>
      </c>
      <c r="B104" s="82" t="s">
        <v>91</v>
      </c>
      <c r="C104" s="83">
        <v>9</v>
      </c>
      <c r="D104" s="83">
        <v>8.9</v>
      </c>
      <c r="E104" s="133">
        <v>9</v>
      </c>
      <c r="F104" s="133">
        <v>9</v>
      </c>
      <c r="G104" s="83">
        <v>9</v>
      </c>
      <c r="H104" s="84" t="s">
        <v>92</v>
      </c>
    </row>
    <row r="105" spans="1:8" ht="20.100000000000001" customHeight="1">
      <c r="A105" s="77" t="s">
        <v>175</v>
      </c>
      <c r="B105" s="82" t="s">
        <v>176</v>
      </c>
      <c r="C105" s="83">
        <v>96</v>
      </c>
      <c r="D105" s="83">
        <v>98</v>
      </c>
      <c r="E105" s="83" t="s">
        <v>384</v>
      </c>
      <c r="F105" s="83">
        <v>98</v>
      </c>
      <c r="G105" s="83" t="s">
        <v>384</v>
      </c>
      <c r="H105" s="84" t="s">
        <v>177</v>
      </c>
    </row>
    <row r="106" spans="1:8" ht="20.100000000000001" customHeight="1">
      <c r="A106" s="77" t="s">
        <v>109</v>
      </c>
      <c r="B106" s="82" t="s">
        <v>110</v>
      </c>
      <c r="C106" s="83" t="s">
        <v>384</v>
      </c>
      <c r="D106" s="83" t="s">
        <v>384</v>
      </c>
      <c r="E106" s="83">
        <v>11.25</v>
      </c>
      <c r="F106" s="83">
        <v>11.25</v>
      </c>
      <c r="G106" s="83" t="s">
        <v>384</v>
      </c>
      <c r="H106" s="84" t="s">
        <v>111</v>
      </c>
    </row>
    <row r="107" spans="1:8" ht="20.100000000000001" customHeight="1">
      <c r="A107" s="77" t="s">
        <v>381</v>
      </c>
      <c r="B107" s="82" t="s">
        <v>105</v>
      </c>
      <c r="C107" s="83" t="s">
        <v>384</v>
      </c>
      <c r="D107" s="83" t="s">
        <v>384</v>
      </c>
      <c r="E107" s="83" t="s">
        <v>384</v>
      </c>
      <c r="F107" s="83">
        <v>11</v>
      </c>
      <c r="G107" s="83" t="s">
        <v>384</v>
      </c>
      <c r="H107" s="84" t="s">
        <v>108</v>
      </c>
    </row>
    <row r="108" spans="1:8" ht="19.5" customHeight="1">
      <c r="A108" s="77" t="s">
        <v>353</v>
      </c>
      <c r="B108" s="82" t="s">
        <v>354</v>
      </c>
      <c r="C108" s="83" t="s">
        <v>384</v>
      </c>
      <c r="D108" s="83" t="s">
        <v>384</v>
      </c>
      <c r="E108" s="83" t="s">
        <v>384</v>
      </c>
      <c r="F108" s="83" t="s">
        <v>384</v>
      </c>
      <c r="G108" s="83" t="s">
        <v>384</v>
      </c>
      <c r="H108" s="84" t="s">
        <v>355</v>
      </c>
    </row>
    <row r="109" spans="1:8" ht="20.100000000000001" customHeight="1">
      <c r="A109" s="77" t="s">
        <v>125</v>
      </c>
      <c r="B109" s="82" t="s">
        <v>124</v>
      </c>
      <c r="C109" s="83" t="s">
        <v>384</v>
      </c>
      <c r="D109" s="83" t="s">
        <v>384</v>
      </c>
      <c r="E109" s="83" t="s">
        <v>384</v>
      </c>
      <c r="F109" s="83" t="s">
        <v>384</v>
      </c>
      <c r="G109" s="83">
        <v>36</v>
      </c>
      <c r="H109" s="84" t="s">
        <v>130</v>
      </c>
    </row>
    <row r="110" spans="1:8" ht="20.100000000000001" customHeight="1">
      <c r="A110" s="77" t="s">
        <v>356</v>
      </c>
      <c r="B110" s="82" t="s">
        <v>214</v>
      </c>
      <c r="C110" s="83" t="s">
        <v>384</v>
      </c>
      <c r="D110" s="83" t="s">
        <v>384</v>
      </c>
      <c r="E110" s="83" t="s">
        <v>384</v>
      </c>
      <c r="F110" s="83" t="s">
        <v>384</v>
      </c>
      <c r="G110" s="83" t="s">
        <v>384</v>
      </c>
      <c r="H110" s="84" t="s">
        <v>217</v>
      </c>
    </row>
    <row r="111" spans="1:8" ht="20.100000000000001" customHeight="1">
      <c r="A111" s="77" t="s">
        <v>357</v>
      </c>
      <c r="B111" s="82" t="s">
        <v>173</v>
      </c>
      <c r="C111" s="83">
        <v>35</v>
      </c>
      <c r="D111" s="83" t="s">
        <v>384</v>
      </c>
      <c r="E111" s="133">
        <v>34</v>
      </c>
      <c r="F111" s="83" t="s">
        <v>384</v>
      </c>
      <c r="G111" s="83" t="s">
        <v>384</v>
      </c>
      <c r="H111" s="92" t="s">
        <v>174</v>
      </c>
    </row>
    <row r="112" spans="1:8" ht="20.100000000000001" customHeight="1">
      <c r="A112" s="78" t="s">
        <v>358</v>
      </c>
      <c r="B112" s="79"/>
      <c r="C112" s="88"/>
      <c r="D112" s="88"/>
      <c r="E112" s="134"/>
      <c r="F112" s="134"/>
      <c r="G112" s="134"/>
      <c r="H112" s="81" t="s">
        <v>29</v>
      </c>
    </row>
    <row r="113" spans="1:8" ht="20.100000000000001" customHeight="1">
      <c r="A113" s="77" t="s">
        <v>359</v>
      </c>
      <c r="B113" s="82" t="s">
        <v>219</v>
      </c>
      <c r="C113" s="83" t="s">
        <v>384</v>
      </c>
      <c r="D113" s="83" t="s">
        <v>384</v>
      </c>
      <c r="E113" s="83" t="s">
        <v>384</v>
      </c>
      <c r="F113" s="83" t="s">
        <v>384</v>
      </c>
      <c r="G113" s="83" t="s">
        <v>384</v>
      </c>
      <c r="H113" s="84" t="s">
        <v>220</v>
      </c>
    </row>
    <row r="114" spans="1:8" ht="20.100000000000001" customHeight="1">
      <c r="A114" s="77" t="s">
        <v>222</v>
      </c>
      <c r="B114" s="82" t="s">
        <v>223</v>
      </c>
      <c r="C114" s="83" t="s">
        <v>384</v>
      </c>
      <c r="D114" s="83" t="s">
        <v>384</v>
      </c>
      <c r="E114" s="83" t="s">
        <v>384</v>
      </c>
      <c r="F114" s="83" t="s">
        <v>384</v>
      </c>
      <c r="G114" s="83" t="s">
        <v>384</v>
      </c>
      <c r="H114" s="84" t="s">
        <v>225</v>
      </c>
    </row>
    <row r="115" spans="1:8" ht="20.100000000000001" customHeight="1">
      <c r="A115" s="77" t="s">
        <v>360</v>
      </c>
      <c r="B115" s="82" t="s">
        <v>205</v>
      </c>
      <c r="C115" s="83" t="s">
        <v>384</v>
      </c>
      <c r="D115" s="83" t="s">
        <v>384</v>
      </c>
      <c r="E115" s="83" t="s">
        <v>384</v>
      </c>
      <c r="F115" s="83" t="s">
        <v>384</v>
      </c>
      <c r="G115" s="83" t="s">
        <v>384</v>
      </c>
      <c r="H115" s="84" t="s">
        <v>206</v>
      </c>
    </row>
    <row r="116" spans="1:8" ht="20.100000000000001" customHeight="1">
      <c r="A116" s="77" t="s">
        <v>361</v>
      </c>
      <c r="B116" s="82" t="s">
        <v>141</v>
      </c>
      <c r="C116" s="83" t="s">
        <v>384</v>
      </c>
      <c r="D116" s="83" t="s">
        <v>384</v>
      </c>
      <c r="E116" s="83" t="s">
        <v>384</v>
      </c>
      <c r="F116" s="83" t="s">
        <v>384</v>
      </c>
      <c r="G116" s="83" t="s">
        <v>384</v>
      </c>
      <c r="H116" s="84" t="s">
        <v>142</v>
      </c>
    </row>
    <row r="117" spans="1:8" ht="20.100000000000001" customHeight="1">
      <c r="A117" s="77" t="s">
        <v>362</v>
      </c>
      <c r="B117" s="82" t="s">
        <v>363</v>
      </c>
      <c r="C117" s="83">
        <v>4.51</v>
      </c>
      <c r="D117" s="83" t="s">
        <v>384</v>
      </c>
      <c r="E117" s="83">
        <v>4.51</v>
      </c>
      <c r="F117" s="83">
        <v>5</v>
      </c>
      <c r="G117" s="83" t="s">
        <v>384</v>
      </c>
      <c r="H117" s="84" t="s">
        <v>364</v>
      </c>
    </row>
    <row r="118" spans="1:8" ht="20.100000000000001" customHeight="1">
      <c r="A118" s="77" t="s">
        <v>365</v>
      </c>
      <c r="B118" s="82" t="s">
        <v>189</v>
      </c>
      <c r="C118" s="83" t="s">
        <v>384</v>
      </c>
      <c r="D118" s="83">
        <v>15</v>
      </c>
      <c r="E118" s="83">
        <v>17.25</v>
      </c>
      <c r="F118" s="83">
        <v>17.25</v>
      </c>
      <c r="G118" s="83">
        <v>14.8</v>
      </c>
      <c r="H118" s="84" t="s">
        <v>194</v>
      </c>
    </row>
    <row r="119" spans="1:8" ht="20.100000000000001" customHeight="1">
      <c r="A119" s="77" t="s">
        <v>366</v>
      </c>
      <c r="B119" s="82" t="s">
        <v>367</v>
      </c>
      <c r="C119" s="83" t="s">
        <v>384</v>
      </c>
      <c r="D119" s="83" t="s">
        <v>384</v>
      </c>
      <c r="E119" s="83" t="s">
        <v>384</v>
      </c>
      <c r="F119" s="83" t="s">
        <v>384</v>
      </c>
      <c r="G119" s="83" t="s">
        <v>384</v>
      </c>
      <c r="H119" s="84" t="s">
        <v>368</v>
      </c>
    </row>
    <row r="120" spans="1:8" ht="20.100000000000001" customHeight="1">
      <c r="A120" s="77" t="s">
        <v>369</v>
      </c>
      <c r="B120" s="82" t="s">
        <v>370</v>
      </c>
      <c r="C120" s="83" t="s">
        <v>384</v>
      </c>
      <c r="D120" s="83" t="s">
        <v>384</v>
      </c>
      <c r="E120" s="83" t="s">
        <v>384</v>
      </c>
      <c r="F120" s="83" t="s">
        <v>384</v>
      </c>
      <c r="G120" s="83" t="s">
        <v>384</v>
      </c>
      <c r="H120" s="84" t="s">
        <v>371</v>
      </c>
    </row>
  </sheetData>
  <mergeCells count="20">
    <mergeCell ref="A65:H65"/>
    <mergeCell ref="A66:H66"/>
    <mergeCell ref="A67:A68"/>
    <mergeCell ref="B67:B68"/>
    <mergeCell ref="C67:C68"/>
    <mergeCell ref="H67:H68"/>
    <mergeCell ref="D67:D68"/>
    <mergeCell ref="G67:G68"/>
    <mergeCell ref="F67:F68"/>
    <mergeCell ref="E67:E68"/>
    <mergeCell ref="A1:H1"/>
    <mergeCell ref="A2:H2"/>
    <mergeCell ref="A3:A4"/>
    <mergeCell ref="B3:B4"/>
    <mergeCell ref="C3:C4"/>
    <mergeCell ref="H3:H4"/>
    <mergeCell ref="D3:D4"/>
    <mergeCell ref="G3:G4"/>
    <mergeCell ref="F3:F4"/>
    <mergeCell ref="E3:E4"/>
  </mergeCells>
  <phoneticPr fontId="89" type="noConversion"/>
  <pageMargins left="0.23622047244094499" right="0.23622047244094499" top="0.74803149606299202" bottom="0.59055118110236204" header="0.31496062992126" footer="0.31496062992126"/>
  <pageSetup paperSize="9" scale="65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6"/>
  <sheetViews>
    <sheetView rightToLeft="1" topLeftCell="A46" zoomScale="110" zoomScaleNormal="110" workbookViewId="0">
      <selection activeCell="Q14" sqref="Q14"/>
    </sheetView>
  </sheetViews>
  <sheetFormatPr defaultRowHeight="13.5"/>
  <cols>
    <col min="1" max="1" width="1.42578125" style="1" customWidth="1"/>
    <col min="2" max="2" width="29.7109375" style="5" customWidth="1"/>
    <col min="3" max="3" width="7.28515625" style="5" customWidth="1"/>
    <col min="4" max="4" width="8.42578125" style="5" customWidth="1"/>
    <col min="5" max="5" width="8.42578125" style="76" customWidth="1"/>
    <col min="6" max="6" width="8.85546875" style="76" customWidth="1"/>
    <col min="7" max="7" width="9.28515625" style="5" customWidth="1"/>
    <col min="8" max="8" width="8.5703125" style="5" customWidth="1"/>
    <col min="9" max="9" width="9.140625" style="5" customWidth="1"/>
    <col min="10" max="10" width="7.5703125" style="47" customWidth="1"/>
    <col min="11" max="11" width="7.5703125" style="48" customWidth="1"/>
    <col min="12" max="12" width="15.5703125" style="50" customWidth="1"/>
    <col min="13" max="13" width="15.85546875" style="50" customWidth="1"/>
    <col min="14" max="14" width="10.85546875" style="49" customWidth="1"/>
    <col min="15" max="15" width="32.28515625" style="5" customWidth="1"/>
    <col min="16" max="16384" width="9.140625" style="5"/>
  </cols>
  <sheetData>
    <row r="1" spans="1:15" ht="33.75" customHeight="1">
      <c r="A1" s="119"/>
      <c r="B1" s="120" t="s">
        <v>4</v>
      </c>
      <c r="C1" s="275" t="s">
        <v>416</v>
      </c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</row>
    <row r="2" spans="1:15" ht="25.5" customHeight="1">
      <c r="A2" s="119"/>
      <c r="B2" s="118" t="s">
        <v>5</v>
      </c>
      <c r="C2" s="277" t="s">
        <v>417</v>
      </c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</row>
    <row r="3" spans="1:15" ht="63.7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19.5" customHeight="1">
      <c r="B4" s="14" t="s">
        <v>12</v>
      </c>
      <c r="C4" s="204" t="s">
        <v>3</v>
      </c>
      <c r="D4" s="205"/>
      <c r="E4" s="205"/>
      <c r="F4" s="205"/>
      <c r="G4" s="205"/>
      <c r="H4" s="206"/>
      <c r="I4" s="205"/>
      <c r="J4" s="205"/>
      <c r="K4" s="205"/>
      <c r="L4" s="205"/>
      <c r="M4" s="205"/>
      <c r="N4" s="205"/>
      <c r="O4" s="203"/>
    </row>
    <row r="5" spans="1:15" ht="19.5" customHeight="1">
      <c r="B5" s="13" t="s">
        <v>375</v>
      </c>
      <c r="C5" s="23" t="s">
        <v>170</v>
      </c>
      <c r="D5" s="24">
        <v>0.77</v>
      </c>
      <c r="E5" s="73">
        <v>0.79</v>
      </c>
      <c r="F5" s="73">
        <v>0.77</v>
      </c>
      <c r="G5" s="34">
        <v>0.78</v>
      </c>
      <c r="H5" s="34">
        <v>0.77</v>
      </c>
      <c r="I5" s="34">
        <v>0.77</v>
      </c>
      <c r="J5" s="35">
        <v>0</v>
      </c>
      <c r="K5" s="26">
        <v>75</v>
      </c>
      <c r="L5" s="26">
        <v>135201220</v>
      </c>
      <c r="M5" s="26">
        <v>105091930.19999999</v>
      </c>
      <c r="N5" s="27">
        <v>5</v>
      </c>
      <c r="O5" s="28" t="s">
        <v>171</v>
      </c>
    </row>
    <row r="6" spans="1:15" ht="19.5" customHeight="1">
      <c r="B6" s="13" t="s">
        <v>47</v>
      </c>
      <c r="C6" s="23" t="s">
        <v>36</v>
      </c>
      <c r="D6" s="24">
        <v>3.64</v>
      </c>
      <c r="E6" s="73">
        <v>3.72</v>
      </c>
      <c r="F6" s="73">
        <v>3.64</v>
      </c>
      <c r="G6" s="34">
        <v>3.69</v>
      </c>
      <c r="H6" s="34">
        <v>3.67</v>
      </c>
      <c r="I6" s="34">
        <v>3.64</v>
      </c>
      <c r="J6" s="35">
        <v>0.82417582417582125</v>
      </c>
      <c r="K6" s="26">
        <v>396</v>
      </c>
      <c r="L6" s="26">
        <v>117702772</v>
      </c>
      <c r="M6" s="26">
        <v>434549530.67000002</v>
      </c>
      <c r="N6" s="27">
        <v>5</v>
      </c>
      <c r="O6" s="28" t="s">
        <v>48</v>
      </c>
    </row>
    <row r="7" spans="1:15" ht="19.5" customHeight="1">
      <c r="B7" s="13" t="s">
        <v>98</v>
      </c>
      <c r="C7" s="23" t="s">
        <v>99</v>
      </c>
      <c r="D7" s="24">
        <v>1.07</v>
      </c>
      <c r="E7" s="73">
        <v>1.08</v>
      </c>
      <c r="F7" s="73">
        <v>1.05</v>
      </c>
      <c r="G7" s="34">
        <v>1.07</v>
      </c>
      <c r="H7" s="34">
        <v>1.06</v>
      </c>
      <c r="I7" s="34">
        <v>1.07</v>
      </c>
      <c r="J7" s="35">
        <v>-0.93457943925233655</v>
      </c>
      <c r="K7" s="26">
        <v>41</v>
      </c>
      <c r="L7" s="26">
        <v>9855837</v>
      </c>
      <c r="M7" s="26">
        <v>10507391.859999999</v>
      </c>
      <c r="N7" s="27">
        <v>5</v>
      </c>
      <c r="O7" s="28" t="s">
        <v>100</v>
      </c>
    </row>
    <row r="8" spans="1:15" ht="19.5" customHeight="1">
      <c r="B8" s="13" t="s">
        <v>397</v>
      </c>
      <c r="C8" s="23" t="s">
        <v>45</v>
      </c>
      <c r="D8" s="24">
        <v>7.0000000000000007E-2</v>
      </c>
      <c r="E8" s="73">
        <v>0.08</v>
      </c>
      <c r="F8" s="73">
        <v>7.0000000000000007E-2</v>
      </c>
      <c r="G8" s="34">
        <v>7.0000000000000007E-2</v>
      </c>
      <c r="H8" s="34">
        <v>7.0000000000000007E-2</v>
      </c>
      <c r="I8" s="34">
        <v>7.0000000000000007E-2</v>
      </c>
      <c r="J8" s="35">
        <v>0</v>
      </c>
      <c r="K8" s="26">
        <v>19</v>
      </c>
      <c r="L8" s="26">
        <v>210336889</v>
      </c>
      <c r="M8" s="26">
        <v>14740059.24</v>
      </c>
      <c r="N8" s="27">
        <v>5</v>
      </c>
      <c r="O8" s="28" t="s">
        <v>66</v>
      </c>
    </row>
    <row r="9" spans="1:15" ht="19.5" customHeight="1">
      <c r="B9" s="13" t="s">
        <v>24</v>
      </c>
      <c r="C9" s="23" t="s">
        <v>25</v>
      </c>
      <c r="D9" s="116">
        <v>0.21</v>
      </c>
      <c r="E9" s="116">
        <v>0.22</v>
      </c>
      <c r="F9" s="116">
        <v>0.21</v>
      </c>
      <c r="G9" s="34">
        <v>0.22</v>
      </c>
      <c r="H9" s="34">
        <v>0.22</v>
      </c>
      <c r="I9" s="34">
        <v>0.21</v>
      </c>
      <c r="J9" s="35">
        <v>4.7619047619047672</v>
      </c>
      <c r="K9" s="26">
        <v>26</v>
      </c>
      <c r="L9" s="26">
        <v>28724945</v>
      </c>
      <c r="M9" s="26">
        <v>6313711.54</v>
      </c>
      <c r="N9" s="27">
        <v>5</v>
      </c>
      <c r="O9" s="28" t="s">
        <v>26</v>
      </c>
    </row>
    <row r="10" spans="1:15" ht="19.5" customHeight="1">
      <c r="B10" s="13" t="s">
        <v>50</v>
      </c>
      <c r="C10" s="23" t="s">
        <v>51</v>
      </c>
      <c r="D10" s="24">
        <v>3.73</v>
      </c>
      <c r="E10" s="73">
        <v>3.94</v>
      </c>
      <c r="F10" s="73">
        <v>3.73</v>
      </c>
      <c r="G10" s="34">
        <v>3.79</v>
      </c>
      <c r="H10" s="34">
        <v>3.93</v>
      </c>
      <c r="I10" s="34">
        <v>3.73</v>
      </c>
      <c r="J10" s="35">
        <v>5.3619302949061698</v>
      </c>
      <c r="K10" s="26">
        <v>251</v>
      </c>
      <c r="L10" s="26">
        <v>146970737</v>
      </c>
      <c r="M10" s="26">
        <v>556544306.77999997</v>
      </c>
      <c r="N10" s="27">
        <v>5</v>
      </c>
      <c r="O10" s="28" t="s">
        <v>52</v>
      </c>
    </row>
    <row r="11" spans="1:15" ht="19.5" customHeight="1">
      <c r="B11" s="13" t="s">
        <v>398</v>
      </c>
      <c r="C11" s="23" t="s">
        <v>74</v>
      </c>
      <c r="D11" s="24">
        <v>0.24</v>
      </c>
      <c r="E11" s="73">
        <v>0.24</v>
      </c>
      <c r="F11" s="73">
        <v>0.23</v>
      </c>
      <c r="G11" s="34">
        <v>0.23</v>
      </c>
      <c r="H11" s="34">
        <v>0.23</v>
      </c>
      <c r="I11" s="34">
        <v>0.23</v>
      </c>
      <c r="J11" s="35">
        <v>0</v>
      </c>
      <c r="K11" s="26">
        <v>27</v>
      </c>
      <c r="L11" s="26">
        <v>99555826</v>
      </c>
      <c r="M11" s="26">
        <v>23258815.41</v>
      </c>
      <c r="N11" s="27">
        <v>5</v>
      </c>
      <c r="O11" s="28" t="s">
        <v>75</v>
      </c>
    </row>
    <row r="12" spans="1:15" ht="19.5" customHeight="1">
      <c r="B12" s="13" t="s">
        <v>53</v>
      </c>
      <c r="C12" s="23" t="s">
        <v>42</v>
      </c>
      <c r="D12" s="24">
        <v>0.28999999999999998</v>
      </c>
      <c r="E12" s="73">
        <v>0.38</v>
      </c>
      <c r="F12" s="73">
        <v>0.28999999999999998</v>
      </c>
      <c r="G12" s="34">
        <v>0.34</v>
      </c>
      <c r="H12" s="34">
        <v>0.33</v>
      </c>
      <c r="I12" s="34">
        <v>0.27</v>
      </c>
      <c r="J12" s="35">
        <v>22.222222222222211</v>
      </c>
      <c r="K12" s="26">
        <v>727</v>
      </c>
      <c r="L12" s="26">
        <v>2798925849</v>
      </c>
      <c r="M12" s="26">
        <v>953451199.98000002</v>
      </c>
      <c r="N12" s="27">
        <v>5</v>
      </c>
      <c r="O12" s="28" t="s">
        <v>43</v>
      </c>
    </row>
    <row r="13" spans="1:15" ht="19.5" customHeight="1">
      <c r="B13" s="13" t="s">
        <v>380</v>
      </c>
      <c r="C13" s="23" t="s">
        <v>39</v>
      </c>
      <c r="D13" s="24">
        <v>0.16</v>
      </c>
      <c r="E13" s="73">
        <v>0.17</v>
      </c>
      <c r="F13" s="73">
        <v>0.15</v>
      </c>
      <c r="G13" s="34">
        <v>0.16</v>
      </c>
      <c r="H13" s="34">
        <v>0.16</v>
      </c>
      <c r="I13" s="34">
        <v>0.16</v>
      </c>
      <c r="J13" s="35">
        <v>0</v>
      </c>
      <c r="K13" s="26">
        <v>31</v>
      </c>
      <c r="L13" s="26">
        <v>54200703</v>
      </c>
      <c r="M13" s="26">
        <v>8700105.4499999993</v>
      </c>
      <c r="N13" s="27">
        <v>5</v>
      </c>
      <c r="O13" s="28" t="s">
        <v>40</v>
      </c>
    </row>
    <row r="14" spans="1:15" ht="19.5" customHeight="1">
      <c r="B14" s="13" t="s">
        <v>240</v>
      </c>
      <c r="C14" s="23" t="s">
        <v>160</v>
      </c>
      <c r="D14" s="24">
        <v>1</v>
      </c>
      <c r="E14" s="73">
        <v>1.08</v>
      </c>
      <c r="F14" s="73">
        <v>1</v>
      </c>
      <c r="G14" s="34">
        <v>1</v>
      </c>
      <c r="H14" s="34">
        <v>1.08</v>
      </c>
      <c r="I14" s="34">
        <v>1</v>
      </c>
      <c r="J14" s="35">
        <v>8.0000000000000071</v>
      </c>
      <c r="K14" s="26">
        <v>8</v>
      </c>
      <c r="L14" s="26">
        <v>5546940</v>
      </c>
      <c r="M14" s="26">
        <v>5548640</v>
      </c>
      <c r="N14" s="27">
        <v>4</v>
      </c>
      <c r="O14" s="28" t="s">
        <v>161</v>
      </c>
    </row>
    <row r="15" spans="1:15" ht="19.5" customHeight="1">
      <c r="B15" s="13" t="s">
        <v>38</v>
      </c>
      <c r="C15" s="23" t="s">
        <v>37</v>
      </c>
      <c r="D15" s="24">
        <v>2.04</v>
      </c>
      <c r="E15" s="73">
        <v>2.0699999999999998</v>
      </c>
      <c r="F15" s="73">
        <v>2.04</v>
      </c>
      <c r="G15" s="34">
        <v>2.0499999999999998</v>
      </c>
      <c r="H15" s="34">
        <v>2.0499999999999998</v>
      </c>
      <c r="I15" s="34">
        <v>2.04</v>
      </c>
      <c r="J15" s="35">
        <v>0.49019607843137081</v>
      </c>
      <c r="K15" s="26">
        <v>225</v>
      </c>
      <c r="L15" s="26">
        <v>314406583</v>
      </c>
      <c r="M15" s="26">
        <v>645544911.5</v>
      </c>
      <c r="N15" s="27">
        <v>5</v>
      </c>
      <c r="O15" s="28" t="s">
        <v>55</v>
      </c>
    </row>
    <row r="16" spans="1:15" ht="19.5" customHeight="1">
      <c r="B16" s="13" t="s">
        <v>379</v>
      </c>
      <c r="C16" s="23" t="s">
        <v>148</v>
      </c>
      <c r="D16" s="24">
        <v>0.05</v>
      </c>
      <c r="E16" s="73">
        <v>0.05</v>
      </c>
      <c r="F16" s="73">
        <v>0.05</v>
      </c>
      <c r="G16" s="34">
        <v>0.05</v>
      </c>
      <c r="H16" s="34">
        <v>0.05</v>
      </c>
      <c r="I16" s="34">
        <v>0.05</v>
      </c>
      <c r="J16" s="35">
        <v>0</v>
      </c>
      <c r="K16" s="26">
        <v>49</v>
      </c>
      <c r="L16" s="26">
        <v>529205244</v>
      </c>
      <c r="M16" s="26">
        <v>26460262.200000003</v>
      </c>
      <c r="N16" s="27">
        <v>3</v>
      </c>
      <c r="O16" s="28" t="s">
        <v>242</v>
      </c>
    </row>
    <row r="17" spans="1:15" ht="19.5" customHeight="1">
      <c r="B17" s="13" t="s">
        <v>243</v>
      </c>
      <c r="C17" s="23" t="s">
        <v>244</v>
      </c>
      <c r="D17" s="24">
        <v>0.4</v>
      </c>
      <c r="E17" s="73">
        <v>0.43</v>
      </c>
      <c r="F17" s="73">
        <v>0.36</v>
      </c>
      <c r="G17" s="34">
        <v>0.4</v>
      </c>
      <c r="H17" s="34">
        <v>0.36</v>
      </c>
      <c r="I17" s="34">
        <v>0.42</v>
      </c>
      <c r="J17" s="35">
        <v>-14.28571428571429</v>
      </c>
      <c r="K17" s="26">
        <v>15</v>
      </c>
      <c r="L17" s="26">
        <v>1618383</v>
      </c>
      <c r="M17" s="26">
        <v>650382.44999999995</v>
      </c>
      <c r="N17" s="27">
        <v>4</v>
      </c>
      <c r="O17" s="28" t="s">
        <v>245</v>
      </c>
    </row>
    <row r="18" spans="1:15" ht="19.5" customHeight="1">
      <c r="B18" s="13" t="s">
        <v>184</v>
      </c>
      <c r="C18" s="23" t="s">
        <v>183</v>
      </c>
      <c r="D18" s="24">
        <v>0.41</v>
      </c>
      <c r="E18" s="73">
        <v>0.41</v>
      </c>
      <c r="F18" s="73">
        <v>0.41</v>
      </c>
      <c r="G18" s="34">
        <v>0.41</v>
      </c>
      <c r="H18" s="34">
        <v>0.41</v>
      </c>
      <c r="I18" s="34">
        <v>0.4</v>
      </c>
      <c r="J18" s="35">
        <v>2.4999999999999911</v>
      </c>
      <c r="K18" s="26">
        <v>3</v>
      </c>
      <c r="L18" s="26">
        <v>1207713</v>
      </c>
      <c r="M18" s="26">
        <v>495162.33</v>
      </c>
      <c r="N18" s="27">
        <v>1</v>
      </c>
      <c r="O18" s="28" t="s">
        <v>197</v>
      </c>
    </row>
    <row r="19" spans="1:15" ht="19.5" customHeight="1">
      <c r="B19" s="13" t="s">
        <v>182</v>
      </c>
      <c r="C19" s="23" t="s">
        <v>151</v>
      </c>
      <c r="D19" s="24">
        <v>2.2000000000000002</v>
      </c>
      <c r="E19" s="73">
        <v>2.2000000000000002</v>
      </c>
      <c r="F19" s="73">
        <v>2.2000000000000002</v>
      </c>
      <c r="G19" s="34">
        <v>2.2000000000000002</v>
      </c>
      <c r="H19" s="34">
        <v>2.2000000000000002</v>
      </c>
      <c r="I19" s="34">
        <v>2.0099999999999998</v>
      </c>
      <c r="J19" s="35">
        <v>9.4527363184079718</v>
      </c>
      <c r="K19" s="26">
        <v>1</v>
      </c>
      <c r="L19" s="26">
        <v>750000</v>
      </c>
      <c r="M19" s="26">
        <v>1650000</v>
      </c>
      <c r="N19" s="27">
        <v>1</v>
      </c>
      <c r="O19" s="28" t="s">
        <v>152</v>
      </c>
    </row>
    <row r="20" spans="1:15" ht="19.5" customHeight="1">
      <c r="B20" s="13" t="s">
        <v>200</v>
      </c>
      <c r="C20" s="23" t="s">
        <v>199</v>
      </c>
      <c r="D20" s="24">
        <v>0.7</v>
      </c>
      <c r="E20" s="73">
        <v>0.7</v>
      </c>
      <c r="F20" s="73">
        <v>0.7</v>
      </c>
      <c r="G20" s="34">
        <v>0.7</v>
      </c>
      <c r="H20" s="34">
        <v>0.7</v>
      </c>
      <c r="I20" s="34">
        <v>0.7</v>
      </c>
      <c r="J20" s="35">
        <v>0</v>
      </c>
      <c r="K20" s="26">
        <v>7</v>
      </c>
      <c r="L20" s="26">
        <v>84148</v>
      </c>
      <c r="M20" s="26">
        <v>58903.6</v>
      </c>
      <c r="N20" s="27">
        <v>4</v>
      </c>
      <c r="O20" s="28" t="s">
        <v>284</v>
      </c>
    </row>
    <row r="21" spans="1:15" ht="19.5" customHeight="1">
      <c r="B21" s="21" t="s">
        <v>13</v>
      </c>
      <c r="C21" s="22"/>
      <c r="D21" s="271"/>
      <c r="E21" s="272"/>
      <c r="F21" s="272"/>
      <c r="G21" s="272"/>
      <c r="H21" s="273"/>
      <c r="I21" s="272"/>
      <c r="J21" s="274"/>
      <c r="K21" s="30">
        <f>SUM(K5:K20)</f>
        <v>1901</v>
      </c>
      <c r="L21" s="31">
        <f>SUM(L5:L20)</f>
        <v>4454293789</v>
      </c>
      <c r="M21" s="31">
        <f>SUM(M5:M20)</f>
        <v>2793565313.2099996</v>
      </c>
      <c r="N21" s="31">
        <v>5</v>
      </c>
      <c r="O21" s="32" t="s">
        <v>14</v>
      </c>
    </row>
    <row r="22" spans="1:15" ht="19.5" customHeight="1">
      <c r="B22" s="11" t="s">
        <v>27</v>
      </c>
      <c r="C22" s="33"/>
      <c r="D22" s="200" t="s">
        <v>95</v>
      </c>
      <c r="E22" s="201"/>
      <c r="F22" s="201"/>
      <c r="G22" s="201"/>
      <c r="H22" s="202"/>
      <c r="I22" s="202"/>
      <c r="J22" s="202"/>
      <c r="K22" s="201"/>
      <c r="L22" s="201"/>
      <c r="M22" s="201"/>
      <c r="N22" s="201"/>
      <c r="O22" s="203"/>
    </row>
    <row r="23" spans="1:15" ht="19.5" customHeight="1">
      <c r="B23" s="13" t="s">
        <v>394</v>
      </c>
      <c r="C23" s="23" t="s">
        <v>32</v>
      </c>
      <c r="D23" s="24">
        <v>12.2</v>
      </c>
      <c r="E23" s="73">
        <v>12.5</v>
      </c>
      <c r="F23" s="73">
        <v>12.19</v>
      </c>
      <c r="G23" s="34">
        <v>12.32</v>
      </c>
      <c r="H23" s="34">
        <v>12.3</v>
      </c>
      <c r="I23" s="34">
        <v>12.2</v>
      </c>
      <c r="J23" s="35">
        <v>0.819672131147553</v>
      </c>
      <c r="K23" s="26">
        <v>235</v>
      </c>
      <c r="L23" s="26">
        <v>24945261</v>
      </c>
      <c r="M23" s="26">
        <v>307287610.34999996</v>
      </c>
      <c r="N23" s="27">
        <v>5</v>
      </c>
      <c r="O23" s="28" t="s">
        <v>33</v>
      </c>
    </row>
    <row r="24" spans="1:15" ht="19.5" customHeight="1">
      <c r="B24" s="13" t="s">
        <v>112</v>
      </c>
      <c r="C24" s="23" t="s">
        <v>113</v>
      </c>
      <c r="D24" s="24">
        <v>3.12</v>
      </c>
      <c r="E24" s="73">
        <v>3.12</v>
      </c>
      <c r="F24" s="73">
        <v>2.6</v>
      </c>
      <c r="G24" s="34">
        <v>2.77</v>
      </c>
      <c r="H24" s="34">
        <v>2.6</v>
      </c>
      <c r="I24" s="34">
        <v>3.12</v>
      </c>
      <c r="J24" s="35">
        <v>-16.666666666666664</v>
      </c>
      <c r="K24" s="26">
        <v>34</v>
      </c>
      <c r="L24" s="26">
        <v>504433</v>
      </c>
      <c r="M24" s="26">
        <v>1395036.6400000001</v>
      </c>
      <c r="N24" s="27">
        <v>3</v>
      </c>
      <c r="O24" s="28" t="s">
        <v>301</v>
      </c>
    </row>
    <row r="25" spans="1:15" ht="19.5" customHeight="1">
      <c r="B25" s="21" t="s">
        <v>93</v>
      </c>
      <c r="C25" s="22"/>
      <c r="D25" s="21"/>
      <c r="E25" s="74"/>
      <c r="F25" s="74"/>
      <c r="G25" s="36"/>
      <c r="H25" s="37"/>
      <c r="I25" s="37"/>
      <c r="J25" s="37"/>
      <c r="K25" s="30">
        <f>SUM(K23:K24)</f>
        <v>269</v>
      </c>
      <c r="L25" s="31">
        <f>SUM(L23:L24)</f>
        <v>25449694</v>
      </c>
      <c r="M25" s="31">
        <f>SUM(M23:M24)</f>
        <v>308682646.98999995</v>
      </c>
      <c r="N25" s="31">
        <v>5</v>
      </c>
      <c r="O25" s="32" t="s">
        <v>14</v>
      </c>
    </row>
    <row r="26" spans="1:15" ht="19.5" customHeight="1">
      <c r="B26" s="11" t="s">
        <v>114</v>
      </c>
      <c r="C26" s="33"/>
      <c r="D26" s="200" t="s">
        <v>116</v>
      </c>
      <c r="E26" s="201"/>
      <c r="F26" s="201"/>
      <c r="G26" s="201"/>
      <c r="H26" s="202"/>
      <c r="I26" s="202"/>
      <c r="J26" s="202"/>
      <c r="K26" s="201"/>
      <c r="L26" s="201"/>
      <c r="M26" s="201"/>
      <c r="N26" s="201"/>
      <c r="O26" s="203"/>
    </row>
    <row r="27" spans="1:15" s="52" customFormat="1" ht="19.5" customHeight="1">
      <c r="A27" s="1"/>
      <c r="B27" s="13" t="s">
        <v>385</v>
      </c>
      <c r="C27" s="112" t="s">
        <v>163</v>
      </c>
      <c r="D27" s="113">
        <v>1.1100000000000001</v>
      </c>
      <c r="E27" s="113">
        <v>1.2</v>
      </c>
      <c r="F27" s="113">
        <v>1.1000000000000001</v>
      </c>
      <c r="G27" s="34">
        <v>1.1299999999999999</v>
      </c>
      <c r="H27" s="146">
        <v>1.1000000000000001</v>
      </c>
      <c r="I27" s="34">
        <v>1</v>
      </c>
      <c r="J27" s="35">
        <v>10.000000000000009</v>
      </c>
      <c r="K27" s="26">
        <v>47</v>
      </c>
      <c r="L27" s="26">
        <v>9436775</v>
      </c>
      <c r="M27" s="26">
        <v>10693241.100000001</v>
      </c>
      <c r="N27" s="27">
        <v>5</v>
      </c>
      <c r="O27" s="28" t="s">
        <v>164</v>
      </c>
    </row>
    <row r="28" spans="1:15" s="52" customFormat="1" ht="19.5" customHeight="1">
      <c r="A28" s="1"/>
      <c r="B28" s="13" t="s">
        <v>419</v>
      </c>
      <c r="C28" s="112" t="s">
        <v>149</v>
      </c>
      <c r="D28" s="113">
        <v>0.61</v>
      </c>
      <c r="E28" s="113">
        <v>0.61</v>
      </c>
      <c r="F28" s="113">
        <v>0.61</v>
      </c>
      <c r="G28" s="34">
        <v>0.61</v>
      </c>
      <c r="H28" s="34">
        <v>0.61</v>
      </c>
      <c r="I28" s="34">
        <v>0.6</v>
      </c>
      <c r="J28" s="35">
        <v>1.6666666666666607</v>
      </c>
      <c r="K28" s="26">
        <v>1</v>
      </c>
      <c r="L28" s="26">
        <v>400000</v>
      </c>
      <c r="M28" s="26">
        <v>244000</v>
      </c>
      <c r="N28" s="27">
        <v>1</v>
      </c>
      <c r="O28" s="28" t="s">
        <v>150</v>
      </c>
    </row>
    <row r="29" spans="1:15" ht="19.5" customHeight="1">
      <c r="B29" s="21" t="s">
        <v>115</v>
      </c>
      <c r="C29" s="22"/>
      <c r="D29" s="21"/>
      <c r="E29" s="74"/>
      <c r="F29" s="74"/>
      <c r="G29" s="36"/>
      <c r="H29" s="37"/>
      <c r="I29" s="37"/>
      <c r="J29" s="37"/>
      <c r="K29" s="30">
        <f>SUM(K27:K28)</f>
        <v>48</v>
      </c>
      <c r="L29" s="31">
        <f>SUM(L27:L28)</f>
        <v>9836775</v>
      </c>
      <c r="M29" s="31">
        <f>SUM(M27:M28)</f>
        <v>10937241.100000001</v>
      </c>
      <c r="N29" s="31">
        <v>5</v>
      </c>
      <c r="O29" s="32" t="s">
        <v>14</v>
      </c>
    </row>
    <row r="30" spans="1:15" ht="19.5" customHeight="1">
      <c r="B30" s="11" t="s">
        <v>28</v>
      </c>
      <c r="C30" s="33"/>
      <c r="D30" s="200" t="s">
        <v>31</v>
      </c>
      <c r="E30" s="201"/>
      <c r="F30" s="201"/>
      <c r="G30" s="201"/>
      <c r="H30" s="202"/>
      <c r="I30" s="201"/>
      <c r="J30" s="201"/>
      <c r="K30" s="201"/>
      <c r="L30" s="201"/>
      <c r="M30" s="201"/>
      <c r="N30" s="201"/>
      <c r="O30" s="203"/>
    </row>
    <row r="31" spans="1:15" s="52" customFormat="1" ht="19.5" customHeight="1">
      <c r="A31" s="1"/>
      <c r="B31" s="13" t="s">
        <v>326</v>
      </c>
      <c r="C31" s="23" t="s">
        <v>143</v>
      </c>
      <c r="D31" s="24">
        <v>4.3099999999999996</v>
      </c>
      <c r="E31" s="73">
        <v>4.32</v>
      </c>
      <c r="F31" s="73">
        <v>4.2</v>
      </c>
      <c r="G31" s="34">
        <v>4.26</v>
      </c>
      <c r="H31" s="34">
        <v>4.2699999999999996</v>
      </c>
      <c r="I31" s="34">
        <v>4.3</v>
      </c>
      <c r="J31" s="35">
        <v>-0.69767441860465462</v>
      </c>
      <c r="K31" s="26">
        <v>36</v>
      </c>
      <c r="L31" s="26">
        <v>1077118</v>
      </c>
      <c r="M31" s="26">
        <v>4590166.74</v>
      </c>
      <c r="N31" s="27">
        <v>5</v>
      </c>
      <c r="O31" s="28" t="s">
        <v>144</v>
      </c>
    </row>
    <row r="32" spans="1:15" s="52" customFormat="1" ht="19.5" customHeight="1">
      <c r="A32" s="1"/>
      <c r="B32" s="13" t="s">
        <v>67</v>
      </c>
      <c r="C32" s="23" t="s">
        <v>68</v>
      </c>
      <c r="D32" s="24">
        <v>3.55</v>
      </c>
      <c r="E32" s="73">
        <v>3.6</v>
      </c>
      <c r="F32" s="73">
        <v>3.4</v>
      </c>
      <c r="G32" s="34">
        <v>3.52</v>
      </c>
      <c r="H32" s="34">
        <v>3.47</v>
      </c>
      <c r="I32" s="34">
        <v>3.5</v>
      </c>
      <c r="J32" s="35">
        <v>-0.85714285714285632</v>
      </c>
      <c r="K32" s="26">
        <v>166</v>
      </c>
      <c r="L32" s="26">
        <v>32360014</v>
      </c>
      <c r="M32" s="26">
        <v>113913970.93000001</v>
      </c>
      <c r="N32" s="27">
        <v>5</v>
      </c>
      <c r="O32" s="28" t="s">
        <v>69</v>
      </c>
    </row>
    <row r="33" spans="1:15" s="52" customFormat="1" ht="19.5" customHeight="1">
      <c r="A33" s="1"/>
      <c r="B33" s="13" t="s">
        <v>418</v>
      </c>
      <c r="C33" s="23" t="s">
        <v>178</v>
      </c>
      <c r="D33" s="24">
        <v>0.81</v>
      </c>
      <c r="E33" s="73">
        <v>0.91</v>
      </c>
      <c r="F33" s="73">
        <v>0.81</v>
      </c>
      <c r="G33" s="34">
        <v>0.9</v>
      </c>
      <c r="H33" s="34">
        <v>0.91</v>
      </c>
      <c r="I33" s="34">
        <v>0.81</v>
      </c>
      <c r="J33" s="35">
        <v>12.345679012345666</v>
      </c>
      <c r="K33" s="26">
        <v>6</v>
      </c>
      <c r="L33" s="26">
        <v>145220</v>
      </c>
      <c r="M33" s="26">
        <v>130650.2</v>
      </c>
      <c r="N33" s="27">
        <v>2</v>
      </c>
      <c r="O33" s="28" t="s">
        <v>180</v>
      </c>
    </row>
    <row r="34" spans="1:15" ht="19.5" customHeight="1">
      <c r="B34" s="13" t="s">
        <v>70</v>
      </c>
      <c r="C34" s="23" t="s">
        <v>71</v>
      </c>
      <c r="D34" s="24">
        <v>34</v>
      </c>
      <c r="E34" s="73">
        <v>34</v>
      </c>
      <c r="F34" s="73">
        <v>33.5</v>
      </c>
      <c r="G34" s="34">
        <v>33.97</v>
      </c>
      <c r="H34" s="34">
        <v>33.5</v>
      </c>
      <c r="I34" s="34">
        <v>34</v>
      </c>
      <c r="J34" s="35">
        <v>-1.4705882352941124</v>
      </c>
      <c r="K34" s="26">
        <v>7</v>
      </c>
      <c r="L34" s="26">
        <v>161262</v>
      </c>
      <c r="M34" s="26">
        <v>5477714</v>
      </c>
      <c r="N34" s="27">
        <v>4</v>
      </c>
      <c r="O34" s="28" t="s">
        <v>72</v>
      </c>
    </row>
    <row r="35" spans="1:15" ht="19.5" customHeight="1">
      <c r="B35" s="271" t="s">
        <v>94</v>
      </c>
      <c r="C35" s="274"/>
      <c r="D35" s="271"/>
      <c r="E35" s="272"/>
      <c r="F35" s="272"/>
      <c r="G35" s="272"/>
      <c r="H35" s="273"/>
      <c r="I35" s="272"/>
      <c r="J35" s="274"/>
      <c r="K35" s="30">
        <f>SUM(K31:K34)</f>
        <v>215</v>
      </c>
      <c r="L35" s="31">
        <f>SUM(L31:L34)</f>
        <v>33743614</v>
      </c>
      <c r="M35" s="31">
        <f>SUM(M31:M34)</f>
        <v>124112501.87</v>
      </c>
      <c r="N35" s="31">
        <v>5</v>
      </c>
      <c r="O35" s="32" t="s">
        <v>14</v>
      </c>
    </row>
    <row r="36" spans="1:15" ht="33.75" customHeight="1">
      <c r="B36" s="120" t="s">
        <v>4</v>
      </c>
      <c r="C36" s="275" t="s">
        <v>416</v>
      </c>
      <c r="D36" s="276"/>
      <c r="E36" s="276"/>
      <c r="F36" s="276"/>
      <c r="G36" s="276"/>
      <c r="H36" s="276"/>
      <c r="I36" s="276"/>
      <c r="J36" s="276"/>
      <c r="K36" s="276"/>
      <c r="L36" s="276"/>
      <c r="M36" s="276"/>
      <c r="N36" s="276"/>
      <c r="O36" s="276"/>
    </row>
    <row r="37" spans="1:15" ht="25.5" customHeight="1">
      <c r="B37" s="137" t="s">
        <v>5</v>
      </c>
      <c r="C37" s="277" t="s">
        <v>417</v>
      </c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20"/>
      <c r="O37" s="220"/>
    </row>
    <row r="38" spans="1:15" ht="60" customHeight="1">
      <c r="B38" s="6" t="s">
        <v>0</v>
      </c>
      <c r="C38" s="7" t="s">
        <v>6</v>
      </c>
      <c r="D38" s="7" t="s">
        <v>7</v>
      </c>
      <c r="E38" s="7" t="s">
        <v>8</v>
      </c>
      <c r="F38" s="7" t="s">
        <v>9</v>
      </c>
      <c r="G38" s="7" t="s">
        <v>22</v>
      </c>
      <c r="H38" s="7" t="s">
        <v>2</v>
      </c>
      <c r="I38" s="7" t="s">
        <v>23</v>
      </c>
      <c r="J38" s="8" t="s">
        <v>10</v>
      </c>
      <c r="K38" s="4" t="s">
        <v>97</v>
      </c>
      <c r="L38" s="7" t="s">
        <v>64</v>
      </c>
      <c r="M38" s="7" t="s">
        <v>65</v>
      </c>
      <c r="N38" s="7" t="s">
        <v>11</v>
      </c>
      <c r="O38" s="9" t="s">
        <v>1</v>
      </c>
    </row>
    <row r="39" spans="1:15" ht="20.100000000000001" customHeight="1">
      <c r="B39" s="227" t="s">
        <v>76</v>
      </c>
      <c r="C39" s="228"/>
      <c r="D39" s="114"/>
      <c r="E39" s="75"/>
      <c r="F39" s="75"/>
      <c r="G39" s="114"/>
      <c r="H39" s="115"/>
      <c r="I39" s="114"/>
      <c r="J39" s="42"/>
      <c r="K39" s="43"/>
      <c r="L39" s="43"/>
      <c r="M39" s="43"/>
      <c r="N39" s="200" t="s">
        <v>30</v>
      </c>
      <c r="O39" s="201"/>
    </row>
    <row r="40" spans="1:15" ht="19.5" customHeight="1">
      <c r="B40" s="13" t="s">
        <v>56</v>
      </c>
      <c r="C40" s="23" t="s">
        <v>57</v>
      </c>
      <c r="D40" s="24">
        <v>2.46</v>
      </c>
      <c r="E40" s="24">
        <v>2.58</v>
      </c>
      <c r="F40" s="73">
        <v>2.44</v>
      </c>
      <c r="G40" s="25">
        <v>2.52</v>
      </c>
      <c r="H40" s="25">
        <v>2.5499999999999998</v>
      </c>
      <c r="I40" s="25">
        <v>2.46</v>
      </c>
      <c r="J40" s="35">
        <v>3.6585365853658569</v>
      </c>
      <c r="K40" s="26">
        <v>336</v>
      </c>
      <c r="L40" s="26">
        <v>141838153</v>
      </c>
      <c r="M40" s="26">
        <v>357995481.21000004</v>
      </c>
      <c r="N40" s="27">
        <v>4</v>
      </c>
      <c r="O40" s="28" t="s">
        <v>58</v>
      </c>
    </row>
    <row r="41" spans="1:15" ht="20.100000000000001" customHeight="1">
      <c r="B41" s="13" t="s">
        <v>157</v>
      </c>
      <c r="C41" s="23" t="s">
        <v>156</v>
      </c>
      <c r="D41" s="146">
        <v>10.9</v>
      </c>
      <c r="E41" s="146">
        <v>12.1</v>
      </c>
      <c r="F41" s="146">
        <v>10.25</v>
      </c>
      <c r="G41" s="25">
        <v>11.81</v>
      </c>
      <c r="H41" s="25">
        <v>11.9</v>
      </c>
      <c r="I41" s="25">
        <v>10.55</v>
      </c>
      <c r="J41" s="35">
        <v>12.796208530805675</v>
      </c>
      <c r="K41" s="26">
        <v>265</v>
      </c>
      <c r="L41" s="26">
        <v>14515912</v>
      </c>
      <c r="M41" s="26">
        <v>171441622.48000002</v>
      </c>
      <c r="N41" s="27">
        <v>5</v>
      </c>
      <c r="O41" s="28" t="s">
        <v>158</v>
      </c>
    </row>
    <row r="42" spans="1:15" ht="20.100000000000001" customHeight="1">
      <c r="B42" s="13" t="s">
        <v>187</v>
      </c>
      <c r="C42" s="23" t="s">
        <v>185</v>
      </c>
      <c r="D42" s="146">
        <v>18</v>
      </c>
      <c r="E42" s="146">
        <v>18</v>
      </c>
      <c r="F42" s="146">
        <v>18</v>
      </c>
      <c r="G42" s="25">
        <v>18</v>
      </c>
      <c r="H42" s="25">
        <v>18</v>
      </c>
      <c r="I42" s="25">
        <v>18.2</v>
      </c>
      <c r="J42" s="35">
        <v>-1.098901098901095</v>
      </c>
      <c r="K42" s="26">
        <v>1</v>
      </c>
      <c r="L42" s="26">
        <v>12000</v>
      </c>
      <c r="M42" s="26">
        <v>216000</v>
      </c>
      <c r="N42" s="27">
        <v>1</v>
      </c>
      <c r="O42" s="28" t="s">
        <v>196</v>
      </c>
    </row>
    <row r="43" spans="1:15" ht="20.100000000000001" customHeight="1">
      <c r="B43" s="13" t="s">
        <v>59</v>
      </c>
      <c r="C43" s="23" t="s">
        <v>34</v>
      </c>
      <c r="D43" s="24">
        <v>4.6500000000000004</v>
      </c>
      <c r="E43" s="73">
        <v>4.7</v>
      </c>
      <c r="F43" s="73">
        <v>4.6500000000000004</v>
      </c>
      <c r="G43" s="25">
        <v>4.68</v>
      </c>
      <c r="H43" s="25">
        <v>4.67</v>
      </c>
      <c r="I43" s="25">
        <v>4.6500000000000004</v>
      </c>
      <c r="J43" s="35">
        <v>0.43010752688170673</v>
      </c>
      <c r="K43" s="26">
        <v>207</v>
      </c>
      <c r="L43" s="26">
        <v>62939128</v>
      </c>
      <c r="M43" s="26">
        <v>294726952.56</v>
      </c>
      <c r="N43" s="27">
        <v>5</v>
      </c>
      <c r="O43" s="28" t="s">
        <v>35</v>
      </c>
    </row>
    <row r="44" spans="1:15" ht="20.100000000000001" customHeight="1">
      <c r="B44" s="13" t="s">
        <v>60</v>
      </c>
      <c r="C44" s="23" t="s">
        <v>41</v>
      </c>
      <c r="D44" s="24">
        <v>2.85</v>
      </c>
      <c r="E44" s="73">
        <v>2.9</v>
      </c>
      <c r="F44" s="73">
        <v>2.8</v>
      </c>
      <c r="G44" s="25">
        <v>2.85</v>
      </c>
      <c r="H44" s="146">
        <v>2.9</v>
      </c>
      <c r="I44" s="146">
        <v>2.89</v>
      </c>
      <c r="J44" s="35">
        <v>0.34602076124565784</v>
      </c>
      <c r="K44" s="26">
        <v>60</v>
      </c>
      <c r="L44" s="26">
        <v>17041419</v>
      </c>
      <c r="M44" s="26">
        <v>48637334.660000004</v>
      </c>
      <c r="N44" s="27">
        <v>5</v>
      </c>
      <c r="O44" s="28" t="s">
        <v>61</v>
      </c>
    </row>
    <row r="45" spans="1:15" ht="20.100000000000001" customHeight="1">
      <c r="B45" s="13" t="s">
        <v>62</v>
      </c>
      <c r="C45" s="23" t="s">
        <v>46</v>
      </c>
      <c r="D45" s="24">
        <v>2.6</v>
      </c>
      <c r="E45" s="73">
        <v>2.6</v>
      </c>
      <c r="F45" s="73">
        <v>2.5</v>
      </c>
      <c r="G45" s="25">
        <v>2.5499999999999998</v>
      </c>
      <c r="H45" s="25">
        <v>2.5499999999999998</v>
      </c>
      <c r="I45" s="25">
        <v>2.5499999999999998</v>
      </c>
      <c r="J45" s="35">
        <v>0</v>
      </c>
      <c r="K45" s="26">
        <v>43</v>
      </c>
      <c r="L45" s="26">
        <v>8451670</v>
      </c>
      <c r="M45" s="26">
        <v>21541848.699999999</v>
      </c>
      <c r="N45" s="27">
        <v>4</v>
      </c>
      <c r="O45" s="28" t="s">
        <v>44</v>
      </c>
    </row>
    <row r="46" spans="1:15" ht="20.100000000000001" customHeight="1">
      <c r="B46" s="13" t="s">
        <v>127</v>
      </c>
      <c r="C46" s="23" t="s">
        <v>126</v>
      </c>
      <c r="D46" s="24">
        <v>4.5</v>
      </c>
      <c r="E46" s="73">
        <v>4.5</v>
      </c>
      <c r="F46" s="73">
        <v>4.5</v>
      </c>
      <c r="G46" s="25">
        <v>4.5</v>
      </c>
      <c r="H46" s="25">
        <v>4.5</v>
      </c>
      <c r="I46" s="25">
        <v>4.0199999999999996</v>
      </c>
      <c r="J46" s="35">
        <v>11.9402985074627</v>
      </c>
      <c r="K46" s="26">
        <v>2</v>
      </c>
      <c r="L46" s="26">
        <v>2000</v>
      </c>
      <c r="M46" s="26">
        <v>9000</v>
      </c>
      <c r="N46" s="27">
        <v>1</v>
      </c>
      <c r="O46" s="28" t="s">
        <v>129</v>
      </c>
    </row>
    <row r="47" spans="1:15" ht="20.100000000000001" customHeight="1">
      <c r="B47" s="13" t="s">
        <v>392</v>
      </c>
      <c r="C47" s="23" t="s">
        <v>186</v>
      </c>
      <c r="D47" s="24">
        <v>1.1000000000000001</v>
      </c>
      <c r="E47" s="73">
        <v>1.2</v>
      </c>
      <c r="F47" s="73">
        <v>1.1000000000000001</v>
      </c>
      <c r="G47" s="25">
        <v>1.1499999999999999</v>
      </c>
      <c r="H47" s="25">
        <v>1.1499999999999999</v>
      </c>
      <c r="I47" s="25">
        <v>1.1000000000000001</v>
      </c>
      <c r="J47" s="35">
        <v>4.5454545454545192</v>
      </c>
      <c r="K47" s="26">
        <v>8</v>
      </c>
      <c r="L47" s="26">
        <v>1033248</v>
      </c>
      <c r="M47" s="26">
        <v>1188223.5999999999</v>
      </c>
      <c r="N47" s="27">
        <v>2</v>
      </c>
      <c r="O47" s="28" t="s">
        <v>195</v>
      </c>
    </row>
    <row r="48" spans="1:15" ht="20.100000000000001" customHeight="1">
      <c r="B48" s="13" t="s">
        <v>389</v>
      </c>
      <c r="C48" s="23" t="s">
        <v>155</v>
      </c>
      <c r="D48" s="127">
        <v>1.9</v>
      </c>
      <c r="E48" s="131">
        <v>2</v>
      </c>
      <c r="F48" s="131">
        <v>1.9</v>
      </c>
      <c r="G48" s="25">
        <v>2</v>
      </c>
      <c r="H48" s="25">
        <v>2</v>
      </c>
      <c r="I48" s="25">
        <v>1.9</v>
      </c>
      <c r="J48" s="35">
        <v>5.2631578947368363</v>
      </c>
      <c r="K48" s="26">
        <v>16</v>
      </c>
      <c r="L48" s="26">
        <v>10293381</v>
      </c>
      <c r="M48" s="26">
        <v>20585833.800000001</v>
      </c>
      <c r="N48" s="27">
        <v>2</v>
      </c>
      <c r="O48" s="28" t="s">
        <v>159</v>
      </c>
    </row>
    <row r="49" spans="2:15" ht="20.100000000000001" customHeight="1">
      <c r="B49" s="143" t="s">
        <v>84</v>
      </c>
      <c r="C49" s="144" t="s">
        <v>85</v>
      </c>
      <c r="D49" s="127">
        <v>2.4</v>
      </c>
      <c r="E49" s="131">
        <v>2.4</v>
      </c>
      <c r="F49" s="131">
        <v>2.2000000000000002</v>
      </c>
      <c r="G49" s="25">
        <v>2.2200000000000002</v>
      </c>
      <c r="H49" s="25">
        <v>2.2000000000000002</v>
      </c>
      <c r="I49" s="25">
        <v>2.2999999999999998</v>
      </c>
      <c r="J49" s="35">
        <v>-4.3478260869565073</v>
      </c>
      <c r="K49" s="26">
        <v>10</v>
      </c>
      <c r="L49" s="26">
        <v>1137399</v>
      </c>
      <c r="M49" s="26">
        <v>2521727.7999999998</v>
      </c>
      <c r="N49" s="27">
        <v>3</v>
      </c>
      <c r="O49" s="28" t="s">
        <v>86</v>
      </c>
    </row>
    <row r="50" spans="2:15" ht="20.100000000000001" customHeight="1">
      <c r="B50" s="13" t="s">
        <v>87</v>
      </c>
      <c r="C50" s="23" t="s">
        <v>88</v>
      </c>
      <c r="D50" s="24">
        <v>1.2</v>
      </c>
      <c r="E50" s="73">
        <v>1.2</v>
      </c>
      <c r="F50" s="73">
        <v>1.2</v>
      </c>
      <c r="G50" s="25">
        <v>1.2</v>
      </c>
      <c r="H50" s="25">
        <v>1.2</v>
      </c>
      <c r="I50" s="25">
        <v>1.2</v>
      </c>
      <c r="J50" s="35">
        <v>0</v>
      </c>
      <c r="K50" s="26">
        <v>1</v>
      </c>
      <c r="L50" s="26">
        <v>50000</v>
      </c>
      <c r="M50" s="26">
        <v>60000</v>
      </c>
      <c r="N50" s="27">
        <v>1</v>
      </c>
      <c r="O50" s="28" t="s">
        <v>89</v>
      </c>
    </row>
    <row r="51" spans="2:15" ht="20.100000000000001" customHeight="1">
      <c r="B51" s="207" t="s">
        <v>15</v>
      </c>
      <c r="C51" s="208"/>
      <c r="D51" s="207"/>
      <c r="E51" s="226"/>
      <c r="F51" s="226"/>
      <c r="G51" s="226"/>
      <c r="H51" s="226"/>
      <c r="I51" s="226"/>
      <c r="J51" s="208"/>
      <c r="K51" s="30">
        <f>SUM(K40:K50)</f>
        <v>949</v>
      </c>
      <c r="L51" s="31">
        <f>SUM(L40:L50)</f>
        <v>257314310</v>
      </c>
      <c r="M51" s="31">
        <f>SUM(M40:M50)</f>
        <v>918924024.80999994</v>
      </c>
      <c r="N51" s="31">
        <v>5</v>
      </c>
      <c r="O51" s="39" t="s">
        <v>14</v>
      </c>
    </row>
    <row r="52" spans="2:15" ht="20.100000000000001" customHeight="1">
      <c r="B52" s="227" t="s">
        <v>16</v>
      </c>
      <c r="C52" s="228"/>
      <c r="D52" s="40"/>
      <c r="E52" s="75"/>
      <c r="F52" s="75"/>
      <c r="G52" s="40"/>
      <c r="H52" s="41"/>
      <c r="I52" s="40"/>
      <c r="J52" s="42"/>
      <c r="K52" s="43"/>
      <c r="L52" s="43"/>
      <c r="M52" s="43"/>
      <c r="N52" s="200" t="s">
        <v>63</v>
      </c>
      <c r="O52" s="201"/>
    </row>
    <row r="53" spans="2:15" ht="20.100000000000001" customHeight="1">
      <c r="B53" s="125" t="s">
        <v>90</v>
      </c>
      <c r="C53" s="126" t="s">
        <v>91</v>
      </c>
      <c r="D53" s="127">
        <v>9</v>
      </c>
      <c r="E53" s="127">
        <v>9</v>
      </c>
      <c r="F53" s="127">
        <v>8.9</v>
      </c>
      <c r="G53" s="128">
        <v>8.9700000000000006</v>
      </c>
      <c r="H53" s="128">
        <v>9</v>
      </c>
      <c r="I53" s="128">
        <v>9</v>
      </c>
      <c r="J53" s="35">
        <v>0</v>
      </c>
      <c r="K53" s="26">
        <v>24</v>
      </c>
      <c r="L53" s="26">
        <v>2919666</v>
      </c>
      <c r="M53" s="26">
        <v>26188460.5</v>
      </c>
      <c r="N53" s="27">
        <v>5</v>
      </c>
      <c r="O53" s="29" t="s">
        <v>92</v>
      </c>
    </row>
    <row r="54" spans="2:15" ht="20.100000000000001" customHeight="1">
      <c r="B54" s="132" t="s">
        <v>396</v>
      </c>
      <c r="C54" s="126" t="s">
        <v>176</v>
      </c>
      <c r="D54" s="127">
        <v>96</v>
      </c>
      <c r="E54" s="127">
        <v>98</v>
      </c>
      <c r="F54" s="127">
        <v>96</v>
      </c>
      <c r="G54" s="128">
        <v>97.34</v>
      </c>
      <c r="H54" s="128">
        <v>98</v>
      </c>
      <c r="I54" s="128">
        <v>96</v>
      </c>
      <c r="J54" s="35">
        <v>2.0833333333333259</v>
      </c>
      <c r="K54" s="26">
        <v>19</v>
      </c>
      <c r="L54" s="26">
        <v>152516</v>
      </c>
      <c r="M54" s="26">
        <v>14853234</v>
      </c>
      <c r="N54" s="27">
        <v>3</v>
      </c>
      <c r="O54" s="29" t="s">
        <v>177</v>
      </c>
    </row>
    <row r="55" spans="2:15" ht="20.100000000000001" customHeight="1">
      <c r="B55" s="19" t="s">
        <v>109</v>
      </c>
      <c r="C55" s="20" t="s">
        <v>110</v>
      </c>
      <c r="D55" s="24">
        <v>11.25</v>
      </c>
      <c r="E55" s="24">
        <v>11.25</v>
      </c>
      <c r="F55" s="24">
        <v>11.25</v>
      </c>
      <c r="G55" s="38">
        <v>11.25</v>
      </c>
      <c r="H55" s="38">
        <v>11.25</v>
      </c>
      <c r="I55" s="38">
        <v>11</v>
      </c>
      <c r="J55" s="35">
        <v>2.2727272727272707</v>
      </c>
      <c r="K55" s="26">
        <v>5</v>
      </c>
      <c r="L55" s="26">
        <v>350407</v>
      </c>
      <c r="M55" s="26">
        <v>3942078.75</v>
      </c>
      <c r="N55" s="27">
        <v>2</v>
      </c>
      <c r="O55" s="29" t="s">
        <v>111</v>
      </c>
    </row>
    <row r="56" spans="2:15" ht="20.100000000000001" customHeight="1">
      <c r="B56" s="132" t="s">
        <v>125</v>
      </c>
      <c r="C56" s="126" t="s">
        <v>124</v>
      </c>
      <c r="D56" s="127">
        <v>36</v>
      </c>
      <c r="E56" s="127">
        <v>36</v>
      </c>
      <c r="F56" s="127">
        <v>36</v>
      </c>
      <c r="G56" s="128">
        <v>36</v>
      </c>
      <c r="H56" s="128">
        <v>36</v>
      </c>
      <c r="I56" s="128">
        <v>36</v>
      </c>
      <c r="J56" s="35">
        <v>0</v>
      </c>
      <c r="K56" s="26">
        <v>1</v>
      </c>
      <c r="L56" s="26">
        <v>552</v>
      </c>
      <c r="M56" s="26">
        <v>19872</v>
      </c>
      <c r="N56" s="27">
        <v>1</v>
      </c>
      <c r="O56" s="29" t="s">
        <v>130</v>
      </c>
    </row>
    <row r="57" spans="2:15" ht="20.100000000000001" customHeight="1">
      <c r="B57" s="207" t="s">
        <v>17</v>
      </c>
      <c r="C57" s="208"/>
      <c r="D57" s="231"/>
      <c r="E57" s="232"/>
      <c r="F57" s="232"/>
      <c r="G57" s="232"/>
      <c r="H57" s="232"/>
      <c r="I57" s="232"/>
      <c r="J57" s="233"/>
      <c r="K57" s="30">
        <f>SUM(K53:K56)</f>
        <v>49</v>
      </c>
      <c r="L57" s="31">
        <f>SUM(L53:L56)</f>
        <v>3423141</v>
      </c>
      <c r="M57" s="31">
        <f>SUM(M53:M56)</f>
        <v>45003645.25</v>
      </c>
      <c r="N57" s="31">
        <v>5</v>
      </c>
      <c r="O57" s="39" t="s">
        <v>14</v>
      </c>
    </row>
    <row r="58" spans="2:15" ht="20.100000000000001" customHeight="1">
      <c r="B58" s="10" t="s">
        <v>18</v>
      </c>
      <c r="C58" s="200" t="s">
        <v>29</v>
      </c>
      <c r="D58" s="201"/>
      <c r="E58" s="201"/>
      <c r="F58" s="201"/>
      <c r="G58" s="201"/>
      <c r="H58" s="202"/>
      <c r="I58" s="201"/>
      <c r="J58" s="201"/>
      <c r="K58" s="201"/>
      <c r="L58" s="201"/>
      <c r="M58" s="201"/>
      <c r="N58" s="201"/>
      <c r="O58" s="203"/>
    </row>
    <row r="59" spans="2:15" ht="20.100000000000001" customHeight="1">
      <c r="B59" s="149" t="s">
        <v>362</v>
      </c>
      <c r="C59" s="149" t="s">
        <v>363</v>
      </c>
      <c r="D59" s="146">
        <v>4.51</v>
      </c>
      <c r="E59" s="146">
        <v>5.05</v>
      </c>
      <c r="F59" s="146">
        <v>4.51</v>
      </c>
      <c r="G59" s="44">
        <v>4.7</v>
      </c>
      <c r="H59" s="44">
        <v>5</v>
      </c>
      <c r="I59" s="44">
        <v>4.5</v>
      </c>
      <c r="J59" s="35">
        <v>11.111111111111116</v>
      </c>
      <c r="K59" s="26">
        <v>9</v>
      </c>
      <c r="L59" s="26">
        <v>291429</v>
      </c>
      <c r="M59" s="26">
        <v>1368134.07</v>
      </c>
      <c r="N59" s="27">
        <v>3</v>
      </c>
      <c r="O59" s="28" t="s">
        <v>364</v>
      </c>
    </row>
    <row r="60" spans="2:15" ht="20.100000000000001" customHeight="1">
      <c r="B60" s="149" t="s">
        <v>365</v>
      </c>
      <c r="C60" s="149" t="s">
        <v>189</v>
      </c>
      <c r="D60" s="146">
        <v>15</v>
      </c>
      <c r="E60" s="146">
        <v>17.25</v>
      </c>
      <c r="F60" s="146">
        <v>14.8</v>
      </c>
      <c r="G60" s="44">
        <v>15.51</v>
      </c>
      <c r="H60" s="146">
        <v>14.8</v>
      </c>
      <c r="I60" s="44">
        <v>16</v>
      </c>
      <c r="J60" s="35">
        <v>-7.4999999999999956</v>
      </c>
      <c r="K60" s="26">
        <v>8</v>
      </c>
      <c r="L60" s="26">
        <v>112638</v>
      </c>
      <c r="M60" s="26">
        <v>1746867.4</v>
      </c>
      <c r="N60" s="27">
        <v>4</v>
      </c>
      <c r="O60" s="28" t="s">
        <v>194</v>
      </c>
    </row>
    <row r="61" spans="2:15" ht="20.100000000000001" customHeight="1">
      <c r="B61" s="207" t="s">
        <v>19</v>
      </c>
      <c r="C61" s="208"/>
      <c r="D61" s="209"/>
      <c r="E61" s="210"/>
      <c r="F61" s="210"/>
      <c r="G61" s="210"/>
      <c r="H61" s="210"/>
      <c r="I61" s="210"/>
      <c r="J61" s="211"/>
      <c r="K61" s="30">
        <f>SUM(K59:K60)</f>
        <v>17</v>
      </c>
      <c r="L61" s="31">
        <f>SUM(L59:L60)</f>
        <v>404067</v>
      </c>
      <c r="M61" s="31">
        <f>SUM(M59:M60)</f>
        <v>3115001.4699999997</v>
      </c>
      <c r="N61" s="31">
        <v>4</v>
      </c>
      <c r="O61" s="39" t="s">
        <v>14</v>
      </c>
    </row>
    <row r="62" spans="2:15" ht="20.100000000000001" customHeight="1">
      <c r="B62" s="207" t="s">
        <v>20</v>
      </c>
      <c r="C62" s="208"/>
      <c r="D62" s="207"/>
      <c r="E62" s="226"/>
      <c r="F62" s="226"/>
      <c r="G62" s="226"/>
      <c r="H62" s="226"/>
      <c r="I62" s="226"/>
      <c r="J62" s="208"/>
      <c r="K62" s="31">
        <f>K61+K57+K51+K35+K29+K25+K21</f>
        <v>3448</v>
      </c>
      <c r="L62" s="31">
        <f t="shared" ref="L62:M62" si="0">L61+L57+L51+L35+L29+L25+L21</f>
        <v>4784465390</v>
      </c>
      <c r="M62" s="31">
        <f t="shared" si="0"/>
        <v>4204340374.6999998</v>
      </c>
      <c r="N62" s="45">
        <v>5</v>
      </c>
      <c r="O62" s="46" t="s">
        <v>21</v>
      </c>
    </row>
    <row r="63" spans="2:15" ht="20.100000000000001" customHeight="1">
      <c r="K63" s="117"/>
      <c r="L63" s="117"/>
      <c r="M63" s="117"/>
      <c r="N63" s="5"/>
    </row>
    <row r="64" spans="2:15" ht="20.100000000000001" customHeight="1">
      <c r="K64" s="5"/>
      <c r="L64" s="5"/>
      <c r="M64" s="5"/>
      <c r="N64" s="5"/>
    </row>
    <row r="65" spans="12:13" ht="20.100000000000001" customHeight="1">
      <c r="L65" s="48"/>
      <c r="M65" s="48"/>
    </row>
    <row r="66" spans="12:13" ht="20.100000000000001" customHeight="1"/>
  </sheetData>
  <mergeCells count="24">
    <mergeCell ref="C1:O1"/>
    <mergeCell ref="C36:O36"/>
    <mergeCell ref="B62:C62"/>
    <mergeCell ref="D62:J62"/>
    <mergeCell ref="B51:C51"/>
    <mergeCell ref="D51:J51"/>
    <mergeCell ref="D26:O26"/>
    <mergeCell ref="B61:C61"/>
    <mergeCell ref="D57:J57"/>
    <mergeCell ref="C58:O58"/>
    <mergeCell ref="B57:C57"/>
    <mergeCell ref="D61:J61"/>
    <mergeCell ref="B39:C39"/>
    <mergeCell ref="N39:O39"/>
    <mergeCell ref="C37:O37"/>
    <mergeCell ref="C2:O2"/>
    <mergeCell ref="N52:O52"/>
    <mergeCell ref="C4:O4"/>
    <mergeCell ref="D21:J21"/>
    <mergeCell ref="D35:J35"/>
    <mergeCell ref="B52:C52"/>
    <mergeCell ref="D22:O22"/>
    <mergeCell ref="B35:C35"/>
    <mergeCell ref="D30:O30"/>
  </mergeCells>
  <printOptions horizontalCentered="1"/>
  <pageMargins left="0.75" right="0" top="0" bottom="1.25" header="0" footer="0"/>
  <pageSetup scale="7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rightToLeft="1" zoomScaleNormal="100" workbookViewId="0">
      <selection activeCell="F10" sqref="F10:I10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96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119" customFormat="1" ht="23.25" customHeight="1">
      <c r="A1" s="119" t="s">
        <v>395</v>
      </c>
      <c r="B1" s="124" t="s">
        <v>4</v>
      </c>
      <c r="C1" s="285" t="s">
        <v>414</v>
      </c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</row>
    <row r="2" spans="1:15" s="119" customFormat="1" ht="23.25" customHeight="1">
      <c r="B2" s="123" t="s">
        <v>5</v>
      </c>
      <c r="C2" s="287" t="s">
        <v>415</v>
      </c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</row>
    <row r="3" spans="1:15" ht="61.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21.6" customHeight="1">
      <c r="B4" s="62" t="s">
        <v>12</v>
      </c>
      <c r="C4" s="289" t="s">
        <v>3</v>
      </c>
      <c r="D4" s="290"/>
      <c r="E4" s="290"/>
      <c r="F4" s="290"/>
      <c r="G4" s="290"/>
      <c r="H4" s="291"/>
      <c r="I4" s="291"/>
      <c r="J4" s="290"/>
      <c r="K4" s="290"/>
      <c r="L4" s="290"/>
      <c r="M4" s="290"/>
      <c r="N4" s="290"/>
      <c r="O4" s="292"/>
    </row>
    <row r="5" spans="1:15" ht="21.6" customHeight="1">
      <c r="B5" s="135" t="s">
        <v>249</v>
      </c>
      <c r="C5" s="135" t="s">
        <v>106</v>
      </c>
      <c r="D5" s="136">
        <v>0.71</v>
      </c>
      <c r="E5" s="136">
        <v>0.73</v>
      </c>
      <c r="F5" s="136">
        <v>0.71</v>
      </c>
      <c r="G5" s="136">
        <v>0.71</v>
      </c>
      <c r="H5" s="136">
        <v>0.71</v>
      </c>
      <c r="I5" s="136">
        <v>0.71</v>
      </c>
      <c r="J5" s="142">
        <v>0</v>
      </c>
      <c r="K5" s="53">
        <v>24</v>
      </c>
      <c r="L5" s="53">
        <v>19440304</v>
      </c>
      <c r="M5" s="53">
        <v>13936550.870000001</v>
      </c>
      <c r="N5" s="54">
        <v>4</v>
      </c>
      <c r="O5" s="55" t="s">
        <v>107</v>
      </c>
    </row>
    <row r="6" spans="1:15" ht="21.6" customHeight="1">
      <c r="B6" s="135" t="s">
        <v>191</v>
      </c>
      <c r="C6" s="135" t="s">
        <v>190</v>
      </c>
      <c r="D6" s="136">
        <v>0.09</v>
      </c>
      <c r="E6" s="136">
        <v>0.09</v>
      </c>
      <c r="F6" s="136">
        <v>0.08</v>
      </c>
      <c r="G6" s="136">
        <v>0.09</v>
      </c>
      <c r="H6" s="136">
        <v>0.08</v>
      </c>
      <c r="I6" s="136">
        <v>0.08</v>
      </c>
      <c r="J6" s="142">
        <v>0</v>
      </c>
      <c r="K6" s="53">
        <v>8</v>
      </c>
      <c r="L6" s="53">
        <v>371770</v>
      </c>
      <c r="M6" s="53">
        <v>33450.559999999998</v>
      </c>
      <c r="N6" s="54">
        <v>2</v>
      </c>
      <c r="O6" s="55" t="s">
        <v>250</v>
      </c>
    </row>
    <row r="7" spans="1:15" ht="21.6" customHeight="1">
      <c r="B7" s="135" t="s">
        <v>383</v>
      </c>
      <c r="C7" s="135" t="s">
        <v>153</v>
      </c>
      <c r="D7" s="136">
        <v>0.31</v>
      </c>
      <c r="E7" s="136">
        <v>0.31</v>
      </c>
      <c r="F7" s="136">
        <v>0.3</v>
      </c>
      <c r="G7" s="136">
        <v>0.3</v>
      </c>
      <c r="H7" s="136">
        <v>0.3</v>
      </c>
      <c r="I7" s="136">
        <v>0.33</v>
      </c>
      <c r="J7" s="142">
        <v>-9.0909090909090935</v>
      </c>
      <c r="K7" s="53">
        <v>3</v>
      </c>
      <c r="L7" s="53">
        <v>50614</v>
      </c>
      <c r="M7" s="53">
        <v>15684.2</v>
      </c>
      <c r="N7" s="54">
        <v>2</v>
      </c>
      <c r="O7" s="55" t="s">
        <v>154</v>
      </c>
    </row>
    <row r="8" spans="1:15" ht="21.6" customHeight="1">
      <c r="B8" s="56" t="s">
        <v>13</v>
      </c>
      <c r="C8" s="57"/>
      <c r="D8" s="293"/>
      <c r="E8" s="294"/>
      <c r="F8" s="294"/>
      <c r="G8" s="294"/>
      <c r="H8" s="294"/>
      <c r="I8" s="294"/>
      <c r="J8" s="295"/>
      <c r="K8" s="58">
        <f>SUM(K5:K7)</f>
        <v>35</v>
      </c>
      <c r="L8" s="59">
        <f>SUM(L5:L7)</f>
        <v>19862688</v>
      </c>
      <c r="M8" s="59">
        <f>SUM(M5:M7)</f>
        <v>13985685.630000001</v>
      </c>
      <c r="N8" s="59">
        <v>4</v>
      </c>
      <c r="O8" s="60" t="s">
        <v>14</v>
      </c>
    </row>
    <row r="9" spans="1:15" ht="21.6" customHeight="1">
      <c r="B9" s="61" t="s">
        <v>28</v>
      </c>
      <c r="C9" s="296" t="s">
        <v>31</v>
      </c>
      <c r="D9" s="291" t="s">
        <v>31</v>
      </c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7"/>
    </row>
    <row r="10" spans="1:15" ht="21.6" customHeight="1">
      <c r="B10" s="135" t="s">
        <v>387</v>
      </c>
      <c r="C10" s="135" t="s">
        <v>202</v>
      </c>
      <c r="D10" s="136">
        <v>2</v>
      </c>
      <c r="E10" s="136">
        <v>2</v>
      </c>
      <c r="F10" s="136">
        <v>1.87</v>
      </c>
      <c r="G10" s="136">
        <v>1.9</v>
      </c>
      <c r="H10" s="136">
        <v>1.9</v>
      </c>
      <c r="I10" s="136">
        <v>2</v>
      </c>
      <c r="J10" s="142">
        <v>-5.0000000000000044</v>
      </c>
      <c r="K10" s="53">
        <v>25</v>
      </c>
      <c r="L10" s="53">
        <v>4124262</v>
      </c>
      <c r="M10" s="53">
        <v>7806219.9399999995</v>
      </c>
      <c r="N10" s="54">
        <v>3</v>
      </c>
      <c r="O10" s="55" t="s">
        <v>203</v>
      </c>
    </row>
    <row r="11" spans="1:15" ht="21.6" customHeight="1">
      <c r="B11" s="174" t="s">
        <v>388</v>
      </c>
      <c r="C11" s="175"/>
      <c r="D11" s="293"/>
      <c r="E11" s="294"/>
      <c r="F11" s="294"/>
      <c r="G11" s="294"/>
      <c r="H11" s="294"/>
      <c r="I11" s="294"/>
      <c r="J11" s="295"/>
      <c r="K11" s="58">
        <v>25</v>
      </c>
      <c r="L11" s="59">
        <v>4124262</v>
      </c>
      <c r="M11" s="59">
        <v>7806219.9399999995</v>
      </c>
      <c r="N11" s="59">
        <v>3</v>
      </c>
      <c r="O11" s="60" t="s">
        <v>14</v>
      </c>
    </row>
    <row r="12" spans="1:15" ht="21.6" customHeight="1">
      <c r="B12" s="61" t="s">
        <v>76</v>
      </c>
      <c r="C12" s="296" t="s">
        <v>96</v>
      </c>
      <c r="D12" s="291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7"/>
    </row>
    <row r="13" spans="1:15" ht="21.6" customHeight="1">
      <c r="B13" s="135" t="s">
        <v>421</v>
      </c>
      <c r="C13" s="135" t="s">
        <v>339</v>
      </c>
      <c r="D13" s="136">
        <v>2.9</v>
      </c>
      <c r="E13" s="136">
        <v>2.9</v>
      </c>
      <c r="F13" s="136">
        <v>2.9</v>
      </c>
      <c r="G13" s="136">
        <v>2.9</v>
      </c>
      <c r="H13" s="136">
        <v>2.9</v>
      </c>
      <c r="I13" s="136">
        <v>3</v>
      </c>
      <c r="J13" s="142">
        <v>-3.3333333333333326</v>
      </c>
      <c r="K13" s="53">
        <v>1</v>
      </c>
      <c r="L13" s="53">
        <v>200000</v>
      </c>
      <c r="M13" s="53">
        <v>580000</v>
      </c>
      <c r="N13" s="54">
        <v>1</v>
      </c>
      <c r="O13" s="55" t="s">
        <v>340</v>
      </c>
    </row>
    <row r="14" spans="1:15" ht="21.6" customHeight="1">
      <c r="B14" s="135" t="s">
        <v>81</v>
      </c>
      <c r="C14" s="135" t="s">
        <v>82</v>
      </c>
      <c r="D14" s="136">
        <v>3.16</v>
      </c>
      <c r="E14" s="136">
        <v>3.16</v>
      </c>
      <c r="F14" s="136">
        <v>3</v>
      </c>
      <c r="G14" s="136">
        <v>3.01</v>
      </c>
      <c r="H14" s="136">
        <v>3.04</v>
      </c>
      <c r="I14" s="136">
        <v>3.1</v>
      </c>
      <c r="J14" s="142">
        <v>-1.9354838709677469</v>
      </c>
      <c r="K14" s="53">
        <v>190</v>
      </c>
      <c r="L14" s="53">
        <v>64299144</v>
      </c>
      <c r="M14" s="53">
        <v>196848663.26999998</v>
      </c>
      <c r="N14" s="54">
        <v>5</v>
      </c>
      <c r="O14" s="55" t="s">
        <v>83</v>
      </c>
    </row>
    <row r="15" spans="1:15" ht="21.6" customHeight="1">
      <c r="B15" s="135" t="s">
        <v>400</v>
      </c>
      <c r="C15" s="135" t="s">
        <v>131</v>
      </c>
      <c r="D15" s="136">
        <v>1.1000000000000001</v>
      </c>
      <c r="E15" s="136">
        <v>1.1000000000000001</v>
      </c>
      <c r="F15" s="136">
        <v>1.1000000000000001</v>
      </c>
      <c r="G15" s="136">
        <v>1.1000000000000001</v>
      </c>
      <c r="H15" s="136">
        <v>1.1000000000000001</v>
      </c>
      <c r="I15" s="136">
        <v>1.1000000000000001</v>
      </c>
      <c r="J15" s="142">
        <v>0</v>
      </c>
      <c r="K15" s="53">
        <v>5</v>
      </c>
      <c r="L15" s="53">
        <v>800812</v>
      </c>
      <c r="M15" s="53">
        <v>880893.2</v>
      </c>
      <c r="N15" s="54">
        <v>3</v>
      </c>
      <c r="O15" s="55" t="s">
        <v>132</v>
      </c>
    </row>
    <row r="16" spans="1:15" ht="19.5" customHeight="1">
      <c r="B16" s="283" t="s">
        <v>172</v>
      </c>
      <c r="C16" s="284"/>
      <c r="D16" s="99"/>
      <c r="E16" s="100"/>
      <c r="F16" s="100"/>
      <c r="G16" s="100"/>
      <c r="H16" s="100"/>
      <c r="I16" s="100"/>
      <c r="J16" s="170"/>
      <c r="K16" s="64">
        <f>SUM(K13:K15)</f>
        <v>196</v>
      </c>
      <c r="L16" s="65">
        <f>SUM(L13:L15)</f>
        <v>65299956</v>
      </c>
      <c r="M16" s="65">
        <f>SUM(M13:M15)</f>
        <v>198309556.46999997</v>
      </c>
      <c r="N16" s="59">
        <v>5</v>
      </c>
      <c r="O16" s="60" t="s">
        <v>14</v>
      </c>
    </row>
    <row r="17" spans="2:15" ht="19.5" customHeight="1">
      <c r="B17" s="298" t="s">
        <v>16</v>
      </c>
      <c r="C17" s="299"/>
      <c r="D17" s="177"/>
      <c r="E17" s="163"/>
      <c r="F17" s="163"/>
      <c r="G17" s="177"/>
      <c r="H17" s="176"/>
      <c r="I17" s="177"/>
      <c r="J17" s="164"/>
      <c r="K17" s="165"/>
      <c r="L17" s="165"/>
      <c r="M17" s="165"/>
      <c r="N17" s="300" t="s">
        <v>63</v>
      </c>
      <c r="O17" s="301"/>
    </row>
    <row r="18" spans="2:15" ht="21.6" customHeight="1">
      <c r="B18" s="135" t="s">
        <v>390</v>
      </c>
      <c r="C18" s="135" t="s">
        <v>173</v>
      </c>
      <c r="D18" s="136">
        <v>35</v>
      </c>
      <c r="E18" s="136">
        <v>35</v>
      </c>
      <c r="F18" s="136">
        <v>34</v>
      </c>
      <c r="G18" s="136">
        <v>34</v>
      </c>
      <c r="H18" s="136">
        <v>34</v>
      </c>
      <c r="I18" s="136">
        <v>35</v>
      </c>
      <c r="J18" s="136">
        <v>-2.8571428571428581</v>
      </c>
      <c r="K18" s="53">
        <v>3</v>
      </c>
      <c r="L18" s="53">
        <v>2000</v>
      </c>
      <c r="M18" s="53">
        <v>68779</v>
      </c>
      <c r="N18" s="54">
        <v>2</v>
      </c>
      <c r="O18" s="55" t="s">
        <v>174</v>
      </c>
    </row>
    <row r="19" spans="2:15" ht="19.5" customHeight="1">
      <c r="B19" s="302" t="s">
        <v>17</v>
      </c>
      <c r="C19" s="303"/>
      <c r="D19" s="304"/>
      <c r="E19" s="305"/>
      <c r="F19" s="305"/>
      <c r="G19" s="305"/>
      <c r="H19" s="305"/>
      <c r="I19" s="305"/>
      <c r="J19" s="306"/>
      <c r="K19" s="166">
        <v>3</v>
      </c>
      <c r="L19" s="167">
        <v>2000</v>
      </c>
      <c r="M19" s="167">
        <v>68779</v>
      </c>
      <c r="N19" s="166">
        <v>2</v>
      </c>
      <c r="O19" s="168" t="s">
        <v>14</v>
      </c>
    </row>
    <row r="20" spans="2:15" ht="21.6" customHeight="1">
      <c r="B20" s="278" t="s">
        <v>20</v>
      </c>
      <c r="C20" s="279"/>
      <c r="D20" s="280"/>
      <c r="E20" s="281"/>
      <c r="F20" s="281"/>
      <c r="G20" s="281"/>
      <c r="H20" s="281"/>
      <c r="I20" s="281"/>
      <c r="J20" s="282"/>
      <c r="K20" s="65">
        <f>K19+K16+K11+K8</f>
        <v>259</v>
      </c>
      <c r="L20" s="65">
        <f t="shared" ref="L20:M20" si="0">L19+L16+L11+L8</f>
        <v>89288906</v>
      </c>
      <c r="M20" s="65">
        <f t="shared" si="0"/>
        <v>220170241.03999996</v>
      </c>
      <c r="N20" s="64">
        <v>5</v>
      </c>
      <c r="O20" s="63" t="s">
        <v>14</v>
      </c>
    </row>
    <row r="21" spans="2:15">
      <c r="L21" s="3"/>
      <c r="M21" s="3"/>
    </row>
    <row r="23" spans="2:15">
      <c r="I23" s="1"/>
      <c r="K23" s="1"/>
    </row>
    <row r="24" spans="2:15">
      <c r="I24" s="1"/>
      <c r="K24" s="1"/>
    </row>
    <row r="25" spans="2:15">
      <c r="I25" s="1"/>
      <c r="K25" s="1"/>
    </row>
    <row r="26" spans="2:15">
      <c r="I26" s="1"/>
      <c r="K26" s="1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</sheetData>
  <mergeCells count="14">
    <mergeCell ref="B20:C20"/>
    <mergeCell ref="D20:J20"/>
    <mergeCell ref="B16:C16"/>
    <mergeCell ref="C1:O1"/>
    <mergeCell ref="C2:O2"/>
    <mergeCell ref="C4:O4"/>
    <mergeCell ref="D8:J8"/>
    <mergeCell ref="C12:O12"/>
    <mergeCell ref="C9:O9"/>
    <mergeCell ref="D11:J11"/>
    <mergeCell ref="B17:C17"/>
    <mergeCell ref="N17:O17"/>
    <mergeCell ref="B19:C19"/>
    <mergeCell ref="D19:J19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rightToLeft="1" topLeftCell="A4" zoomScale="95" zoomScaleNormal="95" workbookViewId="0">
      <selection activeCell="N7" sqref="N7"/>
    </sheetView>
  </sheetViews>
  <sheetFormatPr defaultRowHeight="13.5"/>
  <cols>
    <col min="1" max="1" width="1.4257812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8.7109375" style="2" customWidth="1"/>
    <col min="9" max="9" width="10.28515625" style="2" customWidth="1"/>
    <col min="10" max="10" width="8.42578125" style="96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29.85546875" style="1" customWidth="1"/>
    <col min="16" max="16384" width="9.140625" style="1"/>
  </cols>
  <sheetData>
    <row r="1" spans="1:15" s="2" customFormat="1" ht="27.75" customHeight="1">
      <c r="A1" s="119"/>
      <c r="B1" s="121" t="s">
        <v>4</v>
      </c>
      <c r="C1" s="310" t="s">
        <v>412</v>
      </c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</row>
    <row r="2" spans="1:15" s="2" customFormat="1" ht="27.75" customHeight="1">
      <c r="A2" s="119"/>
      <c r="B2" s="122" t="s">
        <v>5</v>
      </c>
      <c r="C2" s="220" t="s">
        <v>413</v>
      </c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</row>
    <row r="3" spans="1:15" ht="67.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21.6" customHeight="1">
      <c r="B4" s="62" t="s">
        <v>12</v>
      </c>
      <c r="C4" s="289" t="s">
        <v>3</v>
      </c>
      <c r="D4" s="290"/>
      <c r="E4" s="290"/>
      <c r="F4" s="290"/>
      <c r="G4" s="290"/>
      <c r="H4" s="291"/>
      <c r="I4" s="291"/>
      <c r="J4" s="290"/>
      <c r="K4" s="290"/>
      <c r="L4" s="290"/>
      <c r="M4" s="290"/>
      <c r="N4" s="290"/>
      <c r="O4" s="292"/>
    </row>
    <row r="5" spans="1:15" ht="25.5" customHeight="1">
      <c r="B5" s="150" t="s">
        <v>229</v>
      </c>
      <c r="C5" s="151" t="s">
        <v>230</v>
      </c>
      <c r="D5" s="152">
        <v>0.08</v>
      </c>
      <c r="E5" s="152">
        <v>0.09</v>
      </c>
      <c r="F5" s="152">
        <v>0.08</v>
      </c>
      <c r="G5" s="152">
        <v>0.08</v>
      </c>
      <c r="H5" s="152">
        <v>0.08</v>
      </c>
      <c r="I5" s="152">
        <v>0.08</v>
      </c>
      <c r="J5" s="153">
        <v>0</v>
      </c>
      <c r="K5" s="154">
        <v>4</v>
      </c>
      <c r="L5" s="155">
        <v>55007794</v>
      </c>
      <c r="M5" s="155">
        <v>4400733.96</v>
      </c>
      <c r="N5" s="156">
        <v>2</v>
      </c>
      <c r="O5" s="157" t="s">
        <v>231</v>
      </c>
    </row>
    <row r="6" spans="1:15" ht="25.5" customHeight="1">
      <c r="B6" s="150" t="s">
        <v>399</v>
      </c>
      <c r="C6" s="151" t="s">
        <v>123</v>
      </c>
      <c r="D6" s="152">
        <v>0.22</v>
      </c>
      <c r="E6" s="152">
        <v>0.23</v>
      </c>
      <c r="F6" s="152">
        <v>0.21</v>
      </c>
      <c r="G6" s="152">
        <v>0.22</v>
      </c>
      <c r="H6" s="152">
        <v>0.23</v>
      </c>
      <c r="I6" s="152">
        <v>0.22</v>
      </c>
      <c r="J6" s="153">
        <v>4.5454545454545414</v>
      </c>
      <c r="K6" s="154">
        <v>213</v>
      </c>
      <c r="L6" s="155">
        <v>402432003</v>
      </c>
      <c r="M6" s="155">
        <v>88444090.659999996</v>
      </c>
      <c r="N6" s="156">
        <v>5</v>
      </c>
      <c r="O6" s="157" t="s">
        <v>128</v>
      </c>
    </row>
    <row r="7" spans="1:15" ht="21.6" customHeight="1">
      <c r="B7" s="185" t="s">
        <v>13</v>
      </c>
      <c r="C7" s="186"/>
      <c r="D7" s="293"/>
      <c r="E7" s="294"/>
      <c r="F7" s="294"/>
      <c r="G7" s="294"/>
      <c r="H7" s="294"/>
      <c r="I7" s="294"/>
      <c r="J7" s="295"/>
      <c r="K7" s="158">
        <f>SUM(K5:K6)</f>
        <v>217</v>
      </c>
      <c r="L7" s="159">
        <f>SUM(L5:L6)</f>
        <v>457439797</v>
      </c>
      <c r="M7" s="159">
        <f>SUM(M5:M6)</f>
        <v>92844824.61999999</v>
      </c>
      <c r="N7" s="158">
        <v>5</v>
      </c>
      <c r="O7" s="60" t="s">
        <v>14</v>
      </c>
    </row>
    <row r="8" spans="1:15" ht="30" customHeight="1">
      <c r="B8" s="61" t="s">
        <v>28</v>
      </c>
      <c r="C8" s="296" t="s">
        <v>31</v>
      </c>
      <c r="D8" s="291" t="s">
        <v>31</v>
      </c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7"/>
    </row>
    <row r="9" spans="1:15" ht="25.5" customHeight="1">
      <c r="B9" s="150" t="s">
        <v>376</v>
      </c>
      <c r="C9" s="151" t="s">
        <v>179</v>
      </c>
      <c r="D9" s="152">
        <v>1.53</v>
      </c>
      <c r="E9" s="152">
        <v>1.6</v>
      </c>
      <c r="F9" s="152">
        <v>1.53</v>
      </c>
      <c r="G9" s="152">
        <v>1.57</v>
      </c>
      <c r="H9" s="152">
        <v>1.58</v>
      </c>
      <c r="I9" s="152">
        <v>1.17</v>
      </c>
      <c r="J9" s="153">
        <v>35.042735042735053</v>
      </c>
      <c r="K9" s="154">
        <v>17</v>
      </c>
      <c r="L9" s="155">
        <v>1662591</v>
      </c>
      <c r="M9" s="155">
        <v>2610305.7399999998</v>
      </c>
      <c r="N9" s="156">
        <v>4</v>
      </c>
      <c r="O9" s="157" t="s">
        <v>181</v>
      </c>
    </row>
    <row r="10" spans="1:15" ht="25.5" customHeight="1">
      <c r="B10" s="150" t="s">
        <v>386</v>
      </c>
      <c r="C10" s="151" t="s">
        <v>215</v>
      </c>
      <c r="D10" s="152">
        <v>1.1599999999999999</v>
      </c>
      <c r="E10" s="152">
        <v>1.24</v>
      </c>
      <c r="F10" s="152">
        <v>1.1499999999999999</v>
      </c>
      <c r="G10" s="152">
        <v>1.23</v>
      </c>
      <c r="H10" s="152">
        <v>1.24</v>
      </c>
      <c r="I10" s="152">
        <v>1.55</v>
      </c>
      <c r="J10" s="153">
        <v>-20.000000000000007</v>
      </c>
      <c r="K10" s="154">
        <v>19</v>
      </c>
      <c r="L10" s="155">
        <v>2200173</v>
      </c>
      <c r="M10" s="155">
        <v>2697835.16</v>
      </c>
      <c r="N10" s="156">
        <v>5</v>
      </c>
      <c r="O10" s="157" t="s">
        <v>216</v>
      </c>
    </row>
    <row r="11" spans="1:15" ht="30" customHeight="1">
      <c r="B11" s="312" t="s">
        <v>94</v>
      </c>
      <c r="C11" s="313"/>
      <c r="D11" s="312"/>
      <c r="E11" s="314"/>
      <c r="F11" s="314"/>
      <c r="G11" s="314"/>
      <c r="H11" s="314"/>
      <c r="I11" s="314"/>
      <c r="J11" s="313"/>
      <c r="K11" s="158">
        <f>SUM(K9:K10)</f>
        <v>36</v>
      </c>
      <c r="L11" s="159">
        <f>SUM(L9:L10)</f>
        <v>3862764</v>
      </c>
      <c r="M11" s="159">
        <f>SUM(M9:M10)</f>
        <v>5308140.9000000004</v>
      </c>
      <c r="N11" s="159">
        <v>5</v>
      </c>
      <c r="O11" s="160" t="s">
        <v>14</v>
      </c>
    </row>
    <row r="12" spans="1:15" ht="30" customHeight="1">
      <c r="B12" s="161" t="s">
        <v>76</v>
      </c>
      <c r="C12" s="300" t="s">
        <v>30</v>
      </c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11"/>
    </row>
    <row r="13" spans="1:15" ht="25.5" customHeight="1">
      <c r="B13" s="150" t="s">
        <v>378</v>
      </c>
      <c r="C13" s="151" t="s">
        <v>79</v>
      </c>
      <c r="D13" s="152">
        <v>1.21</v>
      </c>
      <c r="E13" s="152">
        <v>1.21</v>
      </c>
      <c r="F13" s="152">
        <v>1.2</v>
      </c>
      <c r="G13" s="152">
        <v>1.21</v>
      </c>
      <c r="H13" s="152">
        <v>1.2</v>
      </c>
      <c r="I13" s="152">
        <v>1.25</v>
      </c>
      <c r="J13" s="153">
        <v>-4.0000000000000036</v>
      </c>
      <c r="K13" s="154">
        <v>8</v>
      </c>
      <c r="L13" s="155">
        <v>1361255</v>
      </c>
      <c r="M13" s="155">
        <v>1643727.81</v>
      </c>
      <c r="N13" s="156">
        <v>1</v>
      </c>
      <c r="O13" s="157" t="s">
        <v>80</v>
      </c>
    </row>
    <row r="14" spans="1:15" ht="25.5" customHeight="1">
      <c r="B14" s="150" t="s">
        <v>342</v>
      </c>
      <c r="C14" s="151" t="s">
        <v>343</v>
      </c>
      <c r="D14" s="152">
        <v>1.17</v>
      </c>
      <c r="E14" s="152">
        <v>1.17</v>
      </c>
      <c r="F14" s="152">
        <v>1.1399999999999999</v>
      </c>
      <c r="G14" s="152">
        <v>1.1499999999999999</v>
      </c>
      <c r="H14" s="152">
        <v>1.17</v>
      </c>
      <c r="I14" s="152">
        <v>1.17</v>
      </c>
      <c r="J14" s="153">
        <v>0</v>
      </c>
      <c r="K14" s="154">
        <v>41</v>
      </c>
      <c r="L14" s="155">
        <v>18928526</v>
      </c>
      <c r="M14" s="155">
        <v>21820548.57</v>
      </c>
      <c r="N14" s="156">
        <v>5</v>
      </c>
      <c r="O14" s="157" t="s">
        <v>344</v>
      </c>
    </row>
    <row r="15" spans="1:15" ht="25.5" customHeight="1">
      <c r="B15" s="150" t="s">
        <v>145</v>
      </c>
      <c r="C15" s="151" t="s">
        <v>146</v>
      </c>
      <c r="D15" s="152">
        <v>1.82</v>
      </c>
      <c r="E15" s="152">
        <v>1.91</v>
      </c>
      <c r="F15" s="152">
        <v>1.82</v>
      </c>
      <c r="G15" s="152">
        <v>1.89</v>
      </c>
      <c r="H15" s="152">
        <v>1.9</v>
      </c>
      <c r="I15" s="152">
        <v>1.81</v>
      </c>
      <c r="J15" s="153">
        <v>4.9723756906077332</v>
      </c>
      <c r="K15" s="154">
        <v>38</v>
      </c>
      <c r="L15" s="155">
        <v>4051299</v>
      </c>
      <c r="M15" s="155">
        <v>7665430.3100000005</v>
      </c>
      <c r="N15" s="156">
        <v>4</v>
      </c>
      <c r="O15" s="157" t="s">
        <v>147</v>
      </c>
    </row>
    <row r="16" spans="1:15" ht="25.5" customHeight="1">
      <c r="B16" s="150" t="s">
        <v>391</v>
      </c>
      <c r="C16" s="151" t="s">
        <v>192</v>
      </c>
      <c r="D16" s="152">
        <v>0.46</v>
      </c>
      <c r="E16" s="152">
        <v>0.46</v>
      </c>
      <c r="F16" s="152">
        <v>0.46</v>
      </c>
      <c r="G16" s="152">
        <v>0.46</v>
      </c>
      <c r="H16" s="152">
        <v>0.46</v>
      </c>
      <c r="I16" s="152">
        <v>0.46</v>
      </c>
      <c r="J16" s="153">
        <v>0</v>
      </c>
      <c r="K16" s="154">
        <v>2</v>
      </c>
      <c r="L16" s="155">
        <v>240864</v>
      </c>
      <c r="M16" s="155">
        <v>110797.44</v>
      </c>
      <c r="N16" s="156">
        <v>1</v>
      </c>
      <c r="O16" s="157" t="s">
        <v>193</v>
      </c>
    </row>
    <row r="17" spans="2:15" ht="30" customHeight="1">
      <c r="B17" s="312" t="s">
        <v>393</v>
      </c>
      <c r="C17" s="313"/>
      <c r="D17" s="178"/>
      <c r="E17" s="179"/>
      <c r="F17" s="179"/>
      <c r="G17" s="180"/>
      <c r="H17" s="180"/>
      <c r="I17" s="179"/>
      <c r="J17" s="162"/>
      <c r="K17" s="158">
        <f>SUM(K13:K16)</f>
        <v>89</v>
      </c>
      <c r="L17" s="159">
        <f>SUM(L13:L16)</f>
        <v>24581944</v>
      </c>
      <c r="M17" s="159">
        <f>SUM(M13:M16)</f>
        <v>31240504.129999999</v>
      </c>
      <c r="N17" s="159">
        <v>5</v>
      </c>
      <c r="O17" s="160" t="s">
        <v>14</v>
      </c>
    </row>
    <row r="18" spans="2:15" ht="30" customHeight="1">
      <c r="B18" s="298" t="s">
        <v>16</v>
      </c>
      <c r="C18" s="299"/>
      <c r="D18" s="177"/>
      <c r="E18" s="163"/>
      <c r="F18" s="163"/>
      <c r="G18" s="177"/>
      <c r="H18" s="176"/>
      <c r="I18" s="177"/>
      <c r="J18" s="164"/>
      <c r="K18" s="165"/>
      <c r="L18" s="165"/>
      <c r="M18" s="165"/>
      <c r="N18" s="300" t="s">
        <v>63</v>
      </c>
      <c r="O18" s="301"/>
    </row>
    <row r="19" spans="2:15" ht="25.5" customHeight="1">
      <c r="B19" s="150" t="s">
        <v>101</v>
      </c>
      <c r="C19" s="151" t="s">
        <v>102</v>
      </c>
      <c r="D19" s="152">
        <v>22</v>
      </c>
      <c r="E19" s="152">
        <v>22</v>
      </c>
      <c r="F19" s="152">
        <v>21</v>
      </c>
      <c r="G19" s="152">
        <v>21.97</v>
      </c>
      <c r="H19" s="152">
        <v>21</v>
      </c>
      <c r="I19" s="152">
        <v>21</v>
      </c>
      <c r="J19" s="153">
        <v>0</v>
      </c>
      <c r="K19" s="154">
        <v>3</v>
      </c>
      <c r="L19" s="155">
        <v>51786</v>
      </c>
      <c r="M19" s="155">
        <v>1137506</v>
      </c>
      <c r="N19" s="156">
        <v>1</v>
      </c>
      <c r="O19" s="157" t="s">
        <v>104</v>
      </c>
    </row>
    <row r="20" spans="2:15" ht="25.5" customHeight="1">
      <c r="B20" s="150" t="s">
        <v>420</v>
      </c>
      <c r="C20" s="151" t="s">
        <v>105</v>
      </c>
      <c r="D20" s="152">
        <v>11</v>
      </c>
      <c r="E20" s="152">
        <v>11</v>
      </c>
      <c r="F20" s="152">
        <v>11</v>
      </c>
      <c r="G20" s="152">
        <v>11</v>
      </c>
      <c r="H20" s="152">
        <v>11</v>
      </c>
      <c r="I20" s="152">
        <v>11.2</v>
      </c>
      <c r="J20" s="153">
        <v>-1.7857142857142794</v>
      </c>
      <c r="K20" s="154">
        <v>1</v>
      </c>
      <c r="L20" s="155">
        <v>100</v>
      </c>
      <c r="M20" s="155">
        <v>1100</v>
      </c>
      <c r="N20" s="156">
        <v>1</v>
      </c>
      <c r="O20" s="157" t="s">
        <v>108</v>
      </c>
    </row>
    <row r="21" spans="2:15" ht="30" customHeight="1">
      <c r="B21" s="302" t="s">
        <v>17</v>
      </c>
      <c r="C21" s="303"/>
      <c r="D21" s="304"/>
      <c r="E21" s="305"/>
      <c r="F21" s="305"/>
      <c r="G21" s="305"/>
      <c r="H21" s="305"/>
      <c r="I21" s="305"/>
      <c r="J21" s="306"/>
      <c r="K21" s="166">
        <f>SUM(K19:K20)</f>
        <v>4</v>
      </c>
      <c r="L21" s="167">
        <f>SUM(L19:L20)</f>
        <v>51886</v>
      </c>
      <c r="M21" s="167">
        <f>SUM(M19:M20)</f>
        <v>1138606</v>
      </c>
      <c r="N21" s="166">
        <v>1</v>
      </c>
      <c r="O21" s="168" t="s">
        <v>14</v>
      </c>
    </row>
    <row r="22" spans="2:15" ht="30" customHeight="1">
      <c r="B22" s="302" t="s">
        <v>20</v>
      </c>
      <c r="C22" s="303"/>
      <c r="D22" s="307"/>
      <c r="E22" s="308"/>
      <c r="F22" s="308"/>
      <c r="G22" s="308"/>
      <c r="H22" s="308"/>
      <c r="I22" s="308"/>
      <c r="J22" s="309"/>
      <c r="K22" s="159">
        <f>K21+K17+K11+K7</f>
        <v>346</v>
      </c>
      <c r="L22" s="159">
        <f t="shared" ref="L22:M22" si="0">L21+L17+L11+L7</f>
        <v>485936391</v>
      </c>
      <c r="M22" s="159">
        <f t="shared" si="0"/>
        <v>130532075.64999999</v>
      </c>
      <c r="N22" s="159">
        <v>5</v>
      </c>
      <c r="O22" s="169" t="s">
        <v>14</v>
      </c>
    </row>
    <row r="23" spans="2:15" ht="30" customHeight="1"/>
    <row r="26" spans="2:15">
      <c r="L26" s="3"/>
    </row>
  </sheetData>
  <mergeCells count="15">
    <mergeCell ref="B22:C22"/>
    <mergeCell ref="D22:J22"/>
    <mergeCell ref="C1:O1"/>
    <mergeCell ref="C2:O2"/>
    <mergeCell ref="N18:O18"/>
    <mergeCell ref="B21:C21"/>
    <mergeCell ref="D21:J21"/>
    <mergeCell ref="C12:O12"/>
    <mergeCell ref="B17:C17"/>
    <mergeCell ref="B11:C11"/>
    <mergeCell ref="D11:J11"/>
    <mergeCell ref="B18:C18"/>
    <mergeCell ref="C4:O4"/>
    <mergeCell ref="D7:J7"/>
    <mergeCell ref="C8:O8"/>
  </mergeCells>
  <printOptions horizontalCentered="1"/>
  <pageMargins left="0" right="0" top="0" bottom="0" header="0" footer="0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 شراء</vt:lpstr>
      <vt:lpstr>تداولات غير العراقين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2025-09-21T07:02:08Z</cp:lastPrinted>
  <dcterms:created xsi:type="dcterms:W3CDTF">2004-07-25T21:47:51Z</dcterms:created>
  <dcterms:modified xsi:type="dcterms:W3CDTF">2025-09-22T06:24:00Z</dcterms:modified>
</cp:coreProperties>
</file>